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50" tabRatio="905" activeTab="6"/>
  </bookViews>
  <sheets>
    <sheet name="1.2017年区级收入" sheetId="1" r:id="rId1"/>
    <sheet name="2.2017年区级支出" sheetId="2" r:id="rId2"/>
    <sheet name="3.2017年区级支出明细（功能分类）" sheetId="3" r:id="rId3"/>
    <sheet name="4.2017年基本支出经济分类" sheetId="4" r:id="rId4"/>
    <sheet name="5.2017年三公经费" sheetId="5" r:id="rId5"/>
    <sheet name="6.2017年转移支付(分项目)" sheetId="6" r:id="rId6"/>
    <sheet name="7.2017年转移支付(分地区)" sheetId="7" r:id="rId7"/>
    <sheet name="8.2015-2016年政府一般债务余额情况表" sheetId="8" r:id="rId8"/>
    <sheet name="9.2016年地方政府一般债务分地区限额表" sheetId="9" r:id="rId9"/>
    <sheet name="10.2017年区级基金收入" sheetId="10" r:id="rId10"/>
    <sheet name="11.2017区级基金支出表" sheetId="11" r:id="rId11"/>
    <sheet name="12.2017年政府性基金转移支付表" sheetId="12" r:id="rId12"/>
    <sheet name="13.2015-2016年政府专项债务余额情况表" sheetId="13" r:id="rId13"/>
    <sheet name="14.2016年政府专项债务分地区限额表" sheetId="14" r:id="rId14"/>
    <sheet name="15.2017年区级国有资本经营收支预算表" sheetId="15" r:id="rId15"/>
    <sheet name="16.2017区级社保收入" sheetId="16" r:id="rId16"/>
    <sheet name="17.2017区级社保支出" sheetId="17" r:id="rId17"/>
  </sheets>
  <externalReferences>
    <externalReference r:id="rId20"/>
    <externalReference r:id="rId21"/>
    <externalReference r:id="rId22"/>
    <externalReference r:id="rId23"/>
  </externalReferences>
  <definedNames>
    <definedName name="\aa" localSheetId="16">#REF!</definedName>
    <definedName name="\aa">#REF!</definedName>
    <definedName name="\d" localSheetId="10">#REF!</definedName>
    <definedName name="\d" localSheetId="16">#REF!</definedName>
    <definedName name="\d">#REF!</definedName>
    <definedName name="\P" localSheetId="16">#REF!</definedName>
    <definedName name="\P">#REF!</definedName>
    <definedName name="\x" localSheetId="10">#REF!</definedName>
    <definedName name="\x" localSheetId="16">#REF!</definedName>
    <definedName name="\x">#REF!</definedName>
    <definedName name="\z">#N/A</definedName>
    <definedName name="_Key1" localSheetId="16" hidden="1">#REF!</definedName>
    <definedName name="_Key1" hidden="1">#REF!</definedName>
    <definedName name="_Order1" hidden="1">255</definedName>
    <definedName name="_Order2" hidden="1">255</definedName>
    <definedName name="_Sort" localSheetId="16" hidden="1">#REF!</definedName>
    <definedName name="_Sort" hidden="1">#REF!</definedName>
    <definedName name="_xlfn.IFERROR" hidden="1">#NAME?</definedName>
    <definedName name="_xlfn.SUMIFS" hidden="1">#NAME?</definedName>
    <definedName name="A">#N/A</definedName>
    <definedName name="aaaaaaa" localSheetId="16">#REF!</definedName>
    <definedName name="aaaaaaa">#REF!</definedName>
    <definedName name="B">#N/A</definedName>
    <definedName name="dddddd" localSheetId="16">#REF!</definedName>
    <definedName name="dddddd">#REF!</definedName>
    <definedName name="ffffff" localSheetId="16">#REF!</definedName>
    <definedName name="ffffff">#REF!</definedName>
    <definedName name="ggggg" localSheetId="16">#REF!</definedName>
    <definedName name="ggggg">#REF!</definedName>
    <definedName name="gxxe2003">'[1]P1012001'!$A$6:$E$117</definedName>
    <definedName name="hhh" localSheetId="16">'[2]Mp-team 1'!#REF!</definedName>
    <definedName name="hhh">'[2]Mp-team 1'!#REF!</definedName>
    <definedName name="hhhhhh" localSheetId="16">#REF!</definedName>
    <definedName name="hhhhhh">#REF!</definedName>
    <definedName name="hhhhhhhhh" localSheetId="16">#REF!</definedName>
    <definedName name="hhhhhhhhh">#REF!</definedName>
    <definedName name="jjjjj" localSheetId="16">#REF!</definedName>
    <definedName name="jjjjj">#REF!</definedName>
    <definedName name="kkkkk" localSheetId="16">#REF!</definedName>
    <definedName name="kkkkk">#REF!</definedName>
    <definedName name="_xlnm.Print_Area" localSheetId="0">'1.2017年区级收入'!$A$1:$E$42</definedName>
    <definedName name="_xlnm.Print_Area" localSheetId="10">'11.2017区级基金支出表'!$B$1:$G$51</definedName>
    <definedName name="_xlnm.Print_Area" localSheetId="11">'12.2017年政府性基金转移支付表'!$A$1:$B$20</definedName>
    <definedName name="_xlnm.Print_Area" localSheetId="15">'16.2017区级社保收入'!$A$1:$C$42</definedName>
    <definedName name="_xlnm.Print_Area" localSheetId="16">'17.2017区级社保支出'!$A$1:$C$42</definedName>
    <definedName name="_xlnm.Print_Area" localSheetId="1">'2.2017年区级支出'!$A$1:$G$40</definedName>
    <definedName name="_xlnm.Print_Area" localSheetId="2">'3.2017年区级支出明细（功能分类）'!$A$1:$E$622</definedName>
    <definedName name="_xlnm.Print_Area" localSheetId="3">'4.2017年基本支出经济分类'!$A$1:$C$53</definedName>
    <definedName name="_xlnm.Print_Area" localSheetId="5">'6.2017年转移支付(分项目)'!$A$1:$B$156</definedName>
    <definedName name="_xlnm.Print_Area">#N/A</definedName>
    <definedName name="_xlnm.Print_Titles" localSheetId="10">'11.2017区级基金支出表'!$B:$E,'11.2017区级基金支出表'!$1:$5</definedName>
    <definedName name="_xlnm.Print_Titles" localSheetId="1">'2.2017年区级支出'!$A:$A,'2.2017年区级支出'!$2:$4</definedName>
    <definedName name="_xlnm.Print_Titles" localSheetId="2">'3.2017年区级支出明细（功能分类）'!$1:$4</definedName>
    <definedName name="_xlnm.Print_Titles" localSheetId="3">'4.2017年基本支出经济分类'!$1:$4</definedName>
    <definedName name="_xlnm.Print_Titles" localSheetId="5">'6.2017年转移支付(分项目)'!$1:$5</definedName>
    <definedName name="_xlnm.Print_Titles">#N/A</definedName>
    <definedName name="rrrrr" localSheetId="16">#REF!</definedName>
    <definedName name="rrrrr">#REF!</definedName>
    <definedName name="sss">#N/A</definedName>
    <definedName name="ssss" localSheetId="16">#REF!</definedName>
    <definedName name="ssss">#REF!</definedName>
    <definedName name="zzzzz" localSheetId="16">#REF!</definedName>
    <definedName name="zzzzz">#REF!</definedName>
    <definedName name="啊啊" localSheetId="16">#REF!</definedName>
    <definedName name="啊啊">#REF!</definedName>
    <definedName name="安徽" localSheetId="16">#REF!</definedName>
    <definedName name="安徽">#REF!</definedName>
    <definedName name="北京" localSheetId="16">#REF!</definedName>
    <definedName name="北京">#REF!</definedName>
    <definedName name="不不不" localSheetId="16">#REF!</definedName>
    <definedName name="不不不">#REF!</definedName>
    <definedName name="大连" localSheetId="16">#REF!</definedName>
    <definedName name="大连">#REF!</definedName>
    <definedName name="第三批">#N/A</definedName>
    <definedName name="呃呃呃" localSheetId="16">#REF!</definedName>
    <definedName name="呃呃呃">#REF!</definedName>
    <definedName name="福建" localSheetId="16">#REF!</definedName>
    <definedName name="福建">#REF!</definedName>
    <definedName name="福建地区" localSheetId="16">#REF!</definedName>
    <definedName name="福建地区">#REF!</definedName>
    <definedName name="附表" localSheetId="10">#REF!</definedName>
    <definedName name="附表" localSheetId="16">#REF!</definedName>
    <definedName name="附表">#REF!</definedName>
    <definedName name="广东" localSheetId="16">#REF!</definedName>
    <definedName name="广东">#REF!</definedName>
    <definedName name="广东地区" localSheetId="16">#REF!</definedName>
    <definedName name="广东地区">#REF!</definedName>
    <definedName name="广西" localSheetId="16">#REF!</definedName>
    <definedName name="广西">#REF!</definedName>
    <definedName name="贵州" localSheetId="16">#REF!</definedName>
    <definedName name="贵州">#REF!</definedName>
    <definedName name="哈哈哈哈" localSheetId="16">#REF!</definedName>
    <definedName name="哈哈哈哈">#REF!</definedName>
    <definedName name="海南" localSheetId="16">#REF!</definedName>
    <definedName name="海南">#REF!</definedName>
    <definedName name="河北" localSheetId="16">#REF!</definedName>
    <definedName name="河北">#REF!</definedName>
    <definedName name="河南" localSheetId="16">#REF!</definedName>
    <definedName name="河南">#REF!</definedName>
    <definedName name="黑龙江" localSheetId="16">#REF!</definedName>
    <definedName name="黑龙江">#REF!</definedName>
    <definedName name="湖北" localSheetId="16">#REF!</definedName>
    <definedName name="湖北">#REF!</definedName>
    <definedName name="湖南" localSheetId="16">#REF!</definedName>
    <definedName name="湖南">#REF!</definedName>
    <definedName name="汇率" localSheetId="16">#REF!</definedName>
    <definedName name="汇率">#REF!</definedName>
    <definedName name="吉林" localSheetId="16">#REF!</definedName>
    <definedName name="吉林">#REF!</definedName>
    <definedName name="江苏" localSheetId="16">#REF!</definedName>
    <definedName name="江苏">#REF!</definedName>
    <definedName name="江西" localSheetId="16">#REF!</definedName>
    <definedName name="江西">#REF!</definedName>
    <definedName name="啦啦啦" localSheetId="16">#REF!</definedName>
    <definedName name="啦啦啦">#REF!</definedName>
    <definedName name="辽宁" localSheetId="16">#REF!</definedName>
    <definedName name="辽宁">#REF!</definedName>
    <definedName name="辽宁地区" localSheetId="16">#REF!</definedName>
    <definedName name="辽宁地区">#REF!</definedName>
    <definedName name="了" localSheetId="16">#REF!</definedName>
    <definedName name="了">#REF!</definedName>
    <definedName name="么么么么" localSheetId="16">#REF!</definedName>
    <definedName name="么么么么">#REF!</definedName>
    <definedName name="内蒙" localSheetId="16">#REF!</definedName>
    <definedName name="内蒙">#REF!</definedName>
    <definedName name="你" localSheetId="16">#REF!</definedName>
    <definedName name="你">#REF!</definedName>
    <definedName name="宁波" localSheetId="16">#REF!</definedName>
    <definedName name="宁波">#REF!</definedName>
    <definedName name="宁夏" localSheetId="16">#REF!</definedName>
    <definedName name="宁夏">#REF!</definedName>
    <definedName name="悄悄" localSheetId="16">#REF!</definedName>
    <definedName name="悄悄">#REF!</definedName>
    <definedName name="青岛" localSheetId="16">#REF!</definedName>
    <definedName name="青岛">#REF!</definedName>
    <definedName name="青海" localSheetId="16">#REF!</definedName>
    <definedName name="青海">#REF!</definedName>
    <definedName name="全国收入累计">#N/A</definedName>
    <definedName name="日日日" localSheetId="16">#REF!</definedName>
    <definedName name="日日日">#REF!</definedName>
    <definedName name="山东" localSheetId="16">#REF!</definedName>
    <definedName name="山东">#REF!</definedName>
    <definedName name="山东地区" localSheetId="16">#REF!</definedName>
    <definedName name="山东地区">#REF!</definedName>
    <definedName name="山西" localSheetId="16">#REF!</definedName>
    <definedName name="山西">#REF!</definedName>
    <definedName name="陕西" localSheetId="16">#REF!</definedName>
    <definedName name="陕西">#REF!</definedName>
    <definedName name="上海" localSheetId="16">#REF!</definedName>
    <definedName name="上海">#REF!</definedName>
    <definedName name="深圳" localSheetId="16">#REF!</definedName>
    <definedName name="深圳">#REF!</definedName>
    <definedName name="生产列1" localSheetId="16">#REF!</definedName>
    <definedName name="生产列1">#REF!</definedName>
    <definedName name="生产列11" localSheetId="16">#REF!</definedName>
    <definedName name="生产列11">#REF!</definedName>
    <definedName name="生产列15" localSheetId="16">#REF!</definedName>
    <definedName name="生产列15">#REF!</definedName>
    <definedName name="生产列16" localSheetId="16">#REF!</definedName>
    <definedName name="生产列16">#REF!</definedName>
    <definedName name="生产列17" localSheetId="16">#REF!</definedName>
    <definedName name="生产列17">#REF!</definedName>
    <definedName name="生产列19" localSheetId="16">#REF!</definedName>
    <definedName name="生产列19">#REF!</definedName>
    <definedName name="生产列2" localSheetId="16">#REF!</definedName>
    <definedName name="生产列2">#REF!</definedName>
    <definedName name="生产列20" localSheetId="16">#REF!</definedName>
    <definedName name="生产列20">#REF!</definedName>
    <definedName name="生产列3" localSheetId="16">#REF!</definedName>
    <definedName name="生产列3">#REF!</definedName>
    <definedName name="生产列4" localSheetId="16">#REF!</definedName>
    <definedName name="生产列4">#REF!</definedName>
    <definedName name="生产列5" localSheetId="16">#REF!</definedName>
    <definedName name="生产列5">#REF!</definedName>
    <definedName name="生产列6" localSheetId="16">#REF!</definedName>
    <definedName name="生产列6">#REF!</definedName>
    <definedName name="生产列7" localSheetId="16">#REF!</definedName>
    <definedName name="生产列7">#REF!</definedName>
    <definedName name="生产列8" localSheetId="16">#REF!</definedName>
    <definedName name="生产列8">#REF!</definedName>
    <definedName name="生产列9" localSheetId="16">#REF!</definedName>
    <definedName name="生产列9">#REF!</definedName>
    <definedName name="生产期" localSheetId="16">#REF!</definedName>
    <definedName name="生产期">#REF!</definedName>
    <definedName name="生产期1" localSheetId="16">#REF!</definedName>
    <definedName name="生产期1">#REF!</definedName>
    <definedName name="生产期11" localSheetId="16">#REF!</definedName>
    <definedName name="生产期11">#REF!</definedName>
    <definedName name="生产期15" localSheetId="16">#REF!</definedName>
    <definedName name="生产期15">#REF!</definedName>
    <definedName name="生产期16" localSheetId="16">#REF!</definedName>
    <definedName name="生产期16">#REF!</definedName>
    <definedName name="生产期17" localSheetId="16">#REF!</definedName>
    <definedName name="生产期17">#REF!</definedName>
    <definedName name="生产期19" localSheetId="16">#REF!</definedName>
    <definedName name="生产期19">#REF!</definedName>
    <definedName name="生产期2" localSheetId="16">#REF!</definedName>
    <definedName name="生产期2">#REF!</definedName>
    <definedName name="生产期20" localSheetId="16">#REF!</definedName>
    <definedName name="生产期20">#REF!</definedName>
    <definedName name="生产期3" localSheetId="16">#REF!</definedName>
    <definedName name="生产期3">#REF!</definedName>
    <definedName name="生产期4" localSheetId="16">#REF!</definedName>
    <definedName name="生产期4">#REF!</definedName>
    <definedName name="生产期5" localSheetId="16">#REF!</definedName>
    <definedName name="生产期5">#REF!</definedName>
    <definedName name="生产期6" localSheetId="16">#REF!</definedName>
    <definedName name="生产期6">#REF!</definedName>
    <definedName name="生产期7" localSheetId="16">#REF!</definedName>
    <definedName name="生产期7">#REF!</definedName>
    <definedName name="生产期8" localSheetId="16">#REF!</definedName>
    <definedName name="生产期8">#REF!</definedName>
    <definedName name="生产期9" localSheetId="16">#REF!</definedName>
    <definedName name="生产期9">#REF!</definedName>
    <definedName name="省级">#N/A</definedName>
    <definedName name="时代" localSheetId="16">#REF!</definedName>
    <definedName name="时代">#REF!</definedName>
    <definedName name="是" localSheetId="16">#REF!</definedName>
    <definedName name="是">#REF!</definedName>
    <definedName name="是水水水水" localSheetId="16">#REF!</definedName>
    <definedName name="是水水水水">#REF!</definedName>
    <definedName name="收入表">#N/A</definedName>
    <definedName name="水水水嘎嘎嘎水" localSheetId="16">#REF!</definedName>
    <definedName name="水水水嘎嘎嘎水">#REF!</definedName>
    <definedName name="水水水水" localSheetId="16">#REF!</definedName>
    <definedName name="水水水水">#REF!</definedName>
    <definedName name="四川" localSheetId="16">#REF!</definedName>
    <definedName name="四川">#REF!</definedName>
    <definedName name="天津" localSheetId="16">#REF!</definedName>
    <definedName name="天津">#REF!</definedName>
    <definedName name="我问问" localSheetId="16">#REF!</definedName>
    <definedName name="我问问">#REF!</definedName>
    <definedName name="西藏" localSheetId="16">#REF!</definedName>
    <definedName name="西藏">#REF!</definedName>
    <definedName name="厦门" localSheetId="16">#REF!</definedName>
    <definedName name="厦门">#REF!</definedName>
    <definedName name="新疆" localSheetId="16">#REF!</definedName>
    <definedName name="新疆">#REF!</definedName>
    <definedName name="一i" localSheetId="16">#REF!</definedName>
    <definedName name="一i">#REF!</definedName>
    <definedName name="一一i" localSheetId="16">#REF!</definedName>
    <definedName name="一一i">#REF!</definedName>
    <definedName name="云南" localSheetId="16">#REF!</definedName>
    <definedName name="云南">#REF!</definedName>
    <definedName name="啧啧啧" localSheetId="16">#REF!</definedName>
    <definedName name="啧啧啧">#REF!</definedName>
    <definedName name="浙江" localSheetId="16">#REF!</definedName>
    <definedName name="浙江">#REF!</definedName>
    <definedName name="浙江地区" localSheetId="16">#REF!</definedName>
    <definedName name="浙江地区">#REF!</definedName>
    <definedName name="重庆" localSheetId="16">#REF!</definedName>
    <definedName name="重庆">#REF!</definedName>
    <definedName name="\d" localSheetId="6">#REF!</definedName>
    <definedName name="\P" localSheetId="6">#REF!</definedName>
    <definedName name="\x" localSheetId="6">#REF!</definedName>
    <definedName name="_Key1" localSheetId="6" hidden="1">#REF!</definedName>
    <definedName name="_Sort" localSheetId="6" hidden="1">#REF!</definedName>
    <definedName name="aaaaaaa" localSheetId="6">#REF!</definedName>
    <definedName name="dddddd" localSheetId="6">#REF!</definedName>
    <definedName name="ffffff" localSheetId="6">#REF!</definedName>
    <definedName name="ggggg" localSheetId="6">#REF!</definedName>
    <definedName name="hhhhhh" localSheetId="6">#REF!</definedName>
    <definedName name="hhhhhhhhh" localSheetId="6">#REF!</definedName>
    <definedName name="jjjjj" localSheetId="6">#REF!</definedName>
    <definedName name="kkkkk" localSheetId="6">#REF!</definedName>
    <definedName name="rrrrr" localSheetId="6">#REF!</definedName>
    <definedName name="ssss" localSheetId="6">#REF!</definedName>
    <definedName name="zzzzz" localSheetId="6">#REF!</definedName>
    <definedName name="啊啊" localSheetId="6">#REF!</definedName>
    <definedName name="安徽" localSheetId="6">#REF!</definedName>
    <definedName name="北京" localSheetId="6">#REF!</definedName>
    <definedName name="不不不" localSheetId="6">#REF!</definedName>
    <definedName name="大连" localSheetId="6">#REF!</definedName>
    <definedName name="呃呃呃" localSheetId="6">#REF!</definedName>
    <definedName name="福建" localSheetId="6">#REF!</definedName>
    <definedName name="福建地区" localSheetId="6">#REF!</definedName>
    <definedName name="附表" localSheetId="6">#REF!</definedName>
    <definedName name="广东" localSheetId="6">#REF!</definedName>
    <definedName name="广东地区" localSheetId="6">#REF!</definedName>
    <definedName name="广西" localSheetId="6">#REF!</definedName>
    <definedName name="贵州" localSheetId="6">#REF!</definedName>
    <definedName name="哈哈哈哈" localSheetId="6">#REF!</definedName>
    <definedName name="海南" localSheetId="6">#REF!</definedName>
    <definedName name="河北" localSheetId="6">#REF!</definedName>
    <definedName name="河南" localSheetId="6">#REF!</definedName>
    <definedName name="黑龙江" localSheetId="6">#REF!</definedName>
    <definedName name="湖北" localSheetId="6">#REF!</definedName>
    <definedName name="湖南" localSheetId="6">#REF!</definedName>
    <definedName name="汇率" localSheetId="6">#REF!</definedName>
    <definedName name="吉林" localSheetId="6">#REF!</definedName>
    <definedName name="江苏" localSheetId="6">#REF!</definedName>
    <definedName name="江西" localSheetId="6">#REF!</definedName>
    <definedName name="啦啦啦" localSheetId="6">#REF!</definedName>
    <definedName name="辽宁" localSheetId="6">#REF!</definedName>
    <definedName name="辽宁地区" localSheetId="6">#REF!</definedName>
    <definedName name="了" localSheetId="6">#REF!</definedName>
    <definedName name="么么么么" localSheetId="6">#REF!</definedName>
    <definedName name="内蒙" localSheetId="6">#REF!</definedName>
    <definedName name="你" localSheetId="6">#REF!</definedName>
    <definedName name="宁波" localSheetId="6">#REF!</definedName>
    <definedName name="宁夏" localSheetId="6">#REF!</definedName>
    <definedName name="悄悄" localSheetId="6">#REF!</definedName>
    <definedName name="青岛" localSheetId="6">#REF!</definedName>
    <definedName name="青海" localSheetId="6">#REF!</definedName>
    <definedName name="日日日" localSheetId="6">#REF!</definedName>
    <definedName name="山东" localSheetId="6">#REF!</definedName>
    <definedName name="山东地区" localSheetId="6">#REF!</definedName>
    <definedName name="山西" localSheetId="6">#REF!</definedName>
    <definedName name="陕西" localSheetId="6">#REF!</definedName>
    <definedName name="上海" localSheetId="6">#REF!</definedName>
    <definedName name="深圳" localSheetId="6">#REF!</definedName>
    <definedName name="生产列1" localSheetId="6">#REF!</definedName>
    <definedName name="生产列11" localSheetId="6">#REF!</definedName>
    <definedName name="生产列15" localSheetId="6">#REF!</definedName>
    <definedName name="生产列16" localSheetId="6">#REF!</definedName>
    <definedName name="生产列17" localSheetId="6">#REF!</definedName>
    <definedName name="生产列19" localSheetId="6">#REF!</definedName>
    <definedName name="生产列2" localSheetId="6">#REF!</definedName>
    <definedName name="生产列20" localSheetId="6">#REF!</definedName>
    <definedName name="生产列3" localSheetId="6">#REF!</definedName>
    <definedName name="生产列4" localSheetId="6">#REF!</definedName>
    <definedName name="生产列5" localSheetId="6">#REF!</definedName>
    <definedName name="生产列6" localSheetId="6">#REF!</definedName>
    <definedName name="生产列7" localSheetId="6">#REF!</definedName>
    <definedName name="生产列8" localSheetId="6">#REF!</definedName>
    <definedName name="生产列9" localSheetId="6">#REF!</definedName>
    <definedName name="生产期" localSheetId="6">#REF!</definedName>
    <definedName name="生产期1" localSheetId="6">#REF!</definedName>
    <definedName name="生产期11" localSheetId="6">#REF!</definedName>
    <definedName name="生产期15" localSheetId="6">#REF!</definedName>
    <definedName name="生产期16" localSheetId="6">#REF!</definedName>
    <definedName name="生产期17" localSheetId="6">#REF!</definedName>
    <definedName name="生产期19" localSheetId="6">#REF!</definedName>
    <definedName name="生产期2" localSheetId="6">#REF!</definedName>
    <definedName name="生产期20" localSheetId="6">#REF!</definedName>
    <definedName name="生产期3" localSheetId="6">#REF!</definedName>
    <definedName name="生产期4" localSheetId="6">#REF!</definedName>
    <definedName name="生产期5" localSheetId="6">#REF!</definedName>
    <definedName name="生产期6" localSheetId="6">#REF!</definedName>
    <definedName name="生产期7" localSheetId="6">#REF!</definedName>
    <definedName name="生产期8" localSheetId="6">#REF!</definedName>
    <definedName name="生产期9" localSheetId="6">#REF!</definedName>
    <definedName name="时代" localSheetId="6">#REF!</definedName>
    <definedName name="是" localSheetId="6">#REF!</definedName>
    <definedName name="是水水水水" localSheetId="6">#REF!</definedName>
    <definedName name="水水水嘎嘎嘎水" localSheetId="6">#REF!</definedName>
    <definedName name="水水水水" localSheetId="6">#REF!</definedName>
    <definedName name="四川" localSheetId="6">#REF!</definedName>
    <definedName name="天津" localSheetId="6">#REF!</definedName>
    <definedName name="我问问" localSheetId="6">#REF!</definedName>
    <definedName name="西藏" localSheetId="6">#REF!</definedName>
    <definedName name="厦门" localSheetId="6">#REF!</definedName>
    <definedName name="新疆" localSheetId="6">#REF!</definedName>
    <definedName name="一i" localSheetId="6">#REF!</definedName>
    <definedName name="一一i" localSheetId="6">#REF!</definedName>
    <definedName name="云南" localSheetId="6">#REF!</definedName>
    <definedName name="啧啧啧" localSheetId="6">#REF!</definedName>
    <definedName name="浙江" localSheetId="6">#REF!</definedName>
    <definedName name="浙江地区" localSheetId="6">#REF!</definedName>
    <definedName name="重庆" localSheetId="6">#REF!</definedName>
    <definedName name="\d" localSheetId="14">#REF!</definedName>
    <definedName name="\P" localSheetId="14">#REF!</definedName>
    <definedName name="\x" localSheetId="14">#REF!</definedName>
    <definedName name="_Key1" localSheetId="14" hidden="1">#REF!</definedName>
    <definedName name="_Sort" localSheetId="14" hidden="1">#REF!</definedName>
    <definedName name="aaaaaaa" localSheetId="14">#REF!</definedName>
    <definedName name="dddddd" localSheetId="14">#REF!</definedName>
    <definedName name="ffffff" localSheetId="14">#REF!</definedName>
    <definedName name="ggggg" localSheetId="14">#REF!</definedName>
    <definedName name="hhhhhh" localSheetId="14">#REF!</definedName>
    <definedName name="hhhhhhhhh" localSheetId="14">#REF!</definedName>
    <definedName name="jjjjj" localSheetId="14">#REF!</definedName>
    <definedName name="kkkkk" localSheetId="14">#REF!</definedName>
    <definedName name="rrrrr" localSheetId="14">#REF!</definedName>
    <definedName name="ssss" localSheetId="14">#REF!</definedName>
    <definedName name="zzzzz" localSheetId="14">#REF!</definedName>
    <definedName name="啊啊" localSheetId="14">#REF!</definedName>
    <definedName name="安徽" localSheetId="14">#REF!</definedName>
    <definedName name="北京" localSheetId="14">#REF!</definedName>
    <definedName name="不不不" localSheetId="14">#REF!</definedName>
    <definedName name="大连" localSheetId="14">#REF!</definedName>
    <definedName name="呃呃呃" localSheetId="14">#REF!</definedName>
    <definedName name="福建" localSheetId="14">#REF!</definedName>
    <definedName name="福建地区" localSheetId="14">#REF!</definedName>
    <definedName name="附表" localSheetId="14">#REF!</definedName>
    <definedName name="广东" localSheetId="14">#REF!</definedName>
    <definedName name="广东地区" localSheetId="14">#REF!</definedName>
    <definedName name="广西" localSheetId="14">#REF!</definedName>
    <definedName name="贵州" localSheetId="14">#REF!</definedName>
    <definedName name="哈哈哈哈" localSheetId="14">#REF!</definedName>
    <definedName name="海南" localSheetId="14">#REF!</definedName>
    <definedName name="河北" localSheetId="14">#REF!</definedName>
    <definedName name="河南" localSheetId="14">#REF!</definedName>
    <definedName name="黑龙江" localSheetId="14">#REF!</definedName>
    <definedName name="湖北" localSheetId="14">#REF!</definedName>
    <definedName name="湖南" localSheetId="14">#REF!</definedName>
    <definedName name="汇率" localSheetId="14">#REF!</definedName>
    <definedName name="吉林" localSheetId="14">#REF!</definedName>
    <definedName name="江苏" localSheetId="14">#REF!</definedName>
    <definedName name="江西" localSheetId="14">#REF!</definedName>
    <definedName name="啦啦啦" localSheetId="14">#REF!</definedName>
    <definedName name="辽宁" localSheetId="14">#REF!</definedName>
    <definedName name="辽宁地区" localSheetId="14">#REF!</definedName>
    <definedName name="了" localSheetId="14">#REF!</definedName>
    <definedName name="么么么么" localSheetId="14">#REF!</definedName>
    <definedName name="内蒙" localSheetId="14">#REF!</definedName>
    <definedName name="你" localSheetId="14">#REF!</definedName>
    <definedName name="宁波" localSheetId="14">#REF!</definedName>
    <definedName name="宁夏" localSheetId="14">#REF!</definedName>
    <definedName name="悄悄" localSheetId="14">#REF!</definedName>
    <definedName name="青岛" localSheetId="14">#REF!</definedName>
    <definedName name="青海" localSheetId="14">#REF!</definedName>
    <definedName name="日日日" localSheetId="14">#REF!</definedName>
    <definedName name="山东" localSheetId="14">#REF!</definedName>
    <definedName name="山东地区" localSheetId="14">#REF!</definedName>
    <definedName name="山西" localSheetId="14">#REF!</definedName>
    <definedName name="陕西" localSheetId="14">#REF!</definedName>
    <definedName name="上海" localSheetId="14">#REF!</definedName>
    <definedName name="深圳" localSheetId="14">#REF!</definedName>
    <definedName name="生产列1" localSheetId="14">#REF!</definedName>
    <definedName name="生产列11" localSheetId="14">#REF!</definedName>
    <definedName name="生产列15" localSheetId="14">#REF!</definedName>
    <definedName name="生产列16" localSheetId="14">#REF!</definedName>
    <definedName name="生产列17" localSheetId="14">#REF!</definedName>
    <definedName name="生产列19" localSheetId="14">#REF!</definedName>
    <definedName name="生产列2" localSheetId="14">#REF!</definedName>
    <definedName name="生产列20" localSheetId="14">#REF!</definedName>
    <definedName name="生产列3" localSheetId="14">#REF!</definedName>
    <definedName name="生产列4" localSheetId="14">#REF!</definedName>
    <definedName name="生产列5" localSheetId="14">#REF!</definedName>
    <definedName name="生产列6" localSheetId="14">#REF!</definedName>
    <definedName name="生产列7" localSheetId="14">#REF!</definedName>
    <definedName name="生产列8" localSheetId="14">#REF!</definedName>
    <definedName name="生产列9" localSheetId="14">#REF!</definedName>
    <definedName name="生产期" localSheetId="14">#REF!</definedName>
    <definedName name="生产期1" localSheetId="14">#REF!</definedName>
    <definedName name="生产期11" localSheetId="14">#REF!</definedName>
    <definedName name="生产期15" localSheetId="14">#REF!</definedName>
    <definedName name="生产期16" localSheetId="14">#REF!</definedName>
    <definedName name="生产期17" localSheetId="14">#REF!</definedName>
    <definedName name="生产期19" localSheetId="14">#REF!</definedName>
    <definedName name="生产期2" localSheetId="14">#REF!</definedName>
    <definedName name="生产期20" localSheetId="14">#REF!</definedName>
    <definedName name="生产期3" localSheetId="14">#REF!</definedName>
    <definedName name="生产期4" localSheetId="14">#REF!</definedName>
    <definedName name="生产期5" localSheetId="14">#REF!</definedName>
    <definedName name="生产期6" localSheetId="14">#REF!</definedName>
    <definedName name="生产期7" localSheetId="14">#REF!</definedName>
    <definedName name="生产期8" localSheetId="14">#REF!</definedName>
    <definedName name="生产期9" localSheetId="14">#REF!</definedName>
    <definedName name="时代" localSheetId="14">#REF!</definedName>
    <definedName name="是" localSheetId="14">#REF!</definedName>
    <definedName name="是水水水水" localSheetId="14">#REF!</definedName>
    <definedName name="水水水嘎嘎嘎水" localSheetId="14">#REF!</definedName>
    <definedName name="水水水水" localSheetId="14">#REF!</definedName>
    <definedName name="四川" localSheetId="14">#REF!</definedName>
    <definedName name="天津" localSheetId="14">#REF!</definedName>
    <definedName name="我问问" localSheetId="14">#REF!</definedName>
    <definedName name="西藏" localSheetId="14">#REF!</definedName>
    <definedName name="厦门" localSheetId="14">#REF!</definedName>
    <definedName name="新疆" localSheetId="14">#REF!</definedName>
    <definedName name="一i" localSheetId="14">#REF!</definedName>
    <definedName name="一一i" localSheetId="14">#REF!</definedName>
    <definedName name="云南" localSheetId="14">#REF!</definedName>
    <definedName name="啧啧啧" localSheetId="14">#REF!</definedName>
    <definedName name="浙江" localSheetId="14">#REF!</definedName>
    <definedName name="浙江地区" localSheetId="14">#REF!</definedName>
    <definedName name="重庆" localSheetId="14">#REF!</definedName>
  </definedNames>
  <calcPr fullCalcOnLoad="1"/>
</workbook>
</file>

<file path=xl/sharedStrings.xml><?xml version="1.0" encoding="utf-8"?>
<sst xmlns="http://schemas.openxmlformats.org/spreadsheetml/2006/main" count="3812" uniqueCount="3341">
  <si>
    <t>表一</t>
  </si>
  <si>
    <t>2017年区级一般公共预算收入预算表</t>
  </si>
  <si>
    <t>单位：万元</t>
  </si>
  <si>
    <t>项  目</t>
  </si>
  <si>
    <t>2016年实际执行数</t>
  </si>
  <si>
    <t>2016年同口径执行数</t>
  </si>
  <si>
    <t>2017年预算数</t>
  </si>
  <si>
    <t>预算数为上年同口径执行数%</t>
  </si>
  <si>
    <t>一、本级收入</t>
  </si>
  <si>
    <t>（一）税收收入</t>
  </si>
  <si>
    <t>增值税</t>
  </si>
  <si>
    <t>营业税</t>
  </si>
  <si>
    <t>企业所得税</t>
  </si>
  <si>
    <t>个人所得税</t>
  </si>
  <si>
    <t>资源税</t>
  </si>
  <si>
    <t>城市维护建设税</t>
  </si>
  <si>
    <t>房产税</t>
  </si>
  <si>
    <t>印花税</t>
  </si>
  <si>
    <t>城镇土地使用税</t>
  </si>
  <si>
    <t>土地增值税</t>
  </si>
  <si>
    <t>车船税</t>
  </si>
  <si>
    <t>耕地占用税</t>
  </si>
  <si>
    <t>契税</t>
  </si>
  <si>
    <t>烟叶税及其他</t>
  </si>
  <si>
    <t>（二）非税收入</t>
  </si>
  <si>
    <t>专项收入</t>
  </si>
  <si>
    <t>行政事业性收费收入</t>
  </si>
  <si>
    <t>罚没收入</t>
  </si>
  <si>
    <t>国有资本经营收入</t>
  </si>
  <si>
    <t>国有资源(资产)有偿使用收入</t>
  </si>
  <si>
    <t>捐赠收入</t>
  </si>
  <si>
    <t>政府住房基金收入</t>
  </si>
  <si>
    <t>其他收入</t>
  </si>
  <si>
    <t>二、上级补助收入</t>
  </si>
  <si>
    <t>返还性收入</t>
  </si>
  <si>
    <t>一般性转移支付收入</t>
  </si>
  <si>
    <t>专项转移支付收入</t>
  </si>
  <si>
    <t>三、县（市、区）上解收入</t>
  </si>
  <si>
    <t>四、债务转贷收入</t>
  </si>
  <si>
    <t>五、动用预算稳定调节基金</t>
  </si>
  <si>
    <t>六、调入资金</t>
  </si>
  <si>
    <t>七、上年结转收入</t>
  </si>
  <si>
    <t>合  计</t>
  </si>
  <si>
    <r>
      <t>备注：1.</t>
    </r>
    <r>
      <rPr>
        <sz val="12"/>
        <rFont val="宋体"/>
        <family val="0"/>
      </rPr>
      <t>增值税收入划分过渡方案从2016年5月1日起实施，为保持统计口径一致性，将2016年收入按2017年全年实施过渡方案进行同口径折算后，计算</t>
    </r>
    <r>
      <rPr>
        <sz val="12"/>
        <rFont val="宋体"/>
        <family val="0"/>
      </rPr>
      <t>2017年收入预算比2016年执行数变动幅度</t>
    </r>
    <r>
      <rPr>
        <sz val="12"/>
        <rFont val="宋体"/>
        <family val="0"/>
      </rPr>
      <t xml:space="preserve">。
</t>
    </r>
    <r>
      <rPr>
        <sz val="12"/>
        <rFont val="宋体"/>
        <family val="0"/>
      </rPr>
      <t xml:space="preserve">      2.2017年预算数小于2016年执行数的主要原因：一是按照预算管理规定，地方财政编制年初预算时“上级补助收入”按照上级提前下达数额编列，预算执行中上级还会增加部分补助；二是根据财政部要求，置换债券收支编入年初预算，新增债券收支暂不编入年初预算，待上级下达我市新增债券额度后再编制预算调整方案报市人大常委会审批。</t>
    </r>
  </si>
  <si>
    <t>表二</t>
  </si>
  <si>
    <t>2017年市级一般公共预算支出预算表</t>
  </si>
  <si>
    <t>项目</t>
  </si>
  <si>
    <t>2016年执行数</t>
  </si>
  <si>
    <t>预算数为上年执行数%</t>
  </si>
  <si>
    <t>一、本年支出</t>
  </si>
  <si>
    <t>一般公共服务支出</t>
  </si>
  <si>
    <t>国防支出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</si>
  <si>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</si>
  <si>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</si>
  <si>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</si>
  <si>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</si>
  <si>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</si>
  <si>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</si>
  <si>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</si>
  <si>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</si>
  <si>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</si>
  <si>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</si>
  <si>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</si>
  <si>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</si>
  <si>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</si>
  <si>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</si>
  <si>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国土资源气象等支出</t>
  </si>
  <si>
    <t>住房保障支出</t>
  </si>
  <si>
    <t>粮食物资储备支出</t>
  </si>
  <si>
    <t>预备费</t>
  </si>
  <si>
    <t>债务付息支出</t>
  </si>
  <si>
    <t>其他支出</t>
  </si>
  <si>
    <t>二、上解上级支出</t>
  </si>
  <si>
    <t>三、补助县（市、区）支出</t>
  </si>
  <si>
    <t>返还性支出</t>
  </si>
  <si>
    <t>一般性转移支付支出</t>
  </si>
  <si>
    <t>专项转移支付支出</t>
  </si>
  <si>
    <t>四、债务还本支出</t>
  </si>
  <si>
    <t>五、债务转贷支出</t>
  </si>
  <si>
    <t>六、调出资金</t>
  </si>
  <si>
    <t>七、补充预算稳定调节基金</t>
  </si>
  <si>
    <t>八、结转下年支出</t>
  </si>
  <si>
    <t>表三</t>
  </si>
  <si>
    <t>2017年区级一般公共预算支出预算明细表（功能分类）</t>
  </si>
  <si>
    <t>单位:万元</t>
  </si>
  <si>
    <t>项目代码</t>
  </si>
  <si>
    <r>
      <t xml:space="preserve">项 </t>
    </r>
    <r>
      <rPr>
        <b/>
        <sz val="12"/>
        <rFont val="宋体"/>
        <family val="0"/>
      </rPr>
      <t xml:space="preserve">  </t>
    </r>
    <r>
      <rPr>
        <b/>
        <sz val="12"/>
        <rFont val="宋体"/>
        <family val="0"/>
      </rPr>
      <t>目</t>
    </r>
  </si>
  <si>
    <t>合计</t>
  </si>
  <si>
    <t>基本支出</t>
  </si>
  <si>
    <t>项目支出</t>
  </si>
  <si>
    <t>201</t>
  </si>
  <si>
    <t>20101</t>
  </si>
  <si>
    <t>人大事务</t>
  </si>
  <si>
    <t>2010101</t>
  </si>
  <si>
    <t>行政运行</t>
  </si>
  <si>
    <t>2010102</t>
  </si>
  <si>
    <t>一般行政管理事务</t>
  </si>
  <si>
    <t>2010103</t>
  </si>
  <si>
    <t>机关服务</t>
  </si>
  <si>
    <t>2010104</t>
  </si>
  <si>
    <t>人大会议</t>
  </si>
  <si>
    <t>2010105</t>
  </si>
  <si>
    <t>人大立法</t>
  </si>
  <si>
    <t>2010106</t>
  </si>
  <si>
    <t>人大监督</t>
  </si>
  <si>
    <t>2010107</t>
  </si>
  <si>
    <t>人大代表履职能力提升</t>
  </si>
  <si>
    <t>2010108</t>
  </si>
  <si>
    <t>代表工作</t>
  </si>
  <si>
    <t>2010109</t>
  </si>
  <si>
    <t>人大信访工作</t>
  </si>
  <si>
    <t>2010150</t>
  </si>
  <si>
    <t>事业运行</t>
  </si>
  <si>
    <t>2010199</t>
  </si>
  <si>
    <t>其他人大事务支出</t>
  </si>
  <si>
    <t>20102</t>
  </si>
  <si>
    <t>政协事务</t>
  </si>
  <si>
    <t>2010201</t>
  </si>
  <si>
    <t>2010202</t>
  </si>
  <si>
    <t>2010203</t>
  </si>
  <si>
    <t>2010204</t>
  </si>
  <si>
    <t>政协会议</t>
  </si>
  <si>
    <t>2010205</t>
  </si>
  <si>
    <t>委员视察</t>
  </si>
  <si>
    <t>2010206</t>
  </si>
  <si>
    <t>参政议政</t>
  </si>
  <si>
    <t>2010250</t>
  </si>
  <si>
    <t>2010299</t>
  </si>
  <si>
    <t>其他政协事务支出</t>
  </si>
  <si>
    <t>20103</t>
  </si>
  <si>
    <t>政府办公厅（室）及相关机构事务</t>
  </si>
  <si>
    <t>2010301</t>
  </si>
  <si>
    <t>2010302</t>
  </si>
  <si>
    <t>2010303</t>
  </si>
  <si>
    <t>2010304</t>
  </si>
  <si>
    <t>专项服务</t>
  </si>
  <si>
    <t>2010305</t>
  </si>
  <si>
    <t>专项业务活动</t>
  </si>
  <si>
    <t>2010306</t>
  </si>
  <si>
    <t>政务公开审批</t>
  </si>
  <si>
    <t>2010307</t>
  </si>
  <si>
    <t>法制建设</t>
  </si>
  <si>
    <t>2010308</t>
  </si>
  <si>
    <t>信访事务</t>
  </si>
  <si>
    <t>2010309</t>
  </si>
  <si>
    <t>参事事务</t>
  </si>
  <si>
    <t>2010350</t>
  </si>
  <si>
    <t>2010399</t>
  </si>
  <si>
    <t>其他政府办公厅（室）及相关机构事务支出</t>
  </si>
  <si>
    <t>20104</t>
  </si>
  <si>
    <t>发展与改革事务</t>
  </si>
  <si>
    <t>2010401</t>
  </si>
  <si>
    <t>2010402</t>
  </si>
  <si>
    <t>2010403</t>
  </si>
  <si>
    <t>2010404</t>
  </si>
  <si>
    <t>战略规划与实施</t>
  </si>
  <si>
    <t>2010405</t>
  </si>
  <si>
    <t>日常经济运行调节</t>
  </si>
  <si>
    <t>2010406</t>
  </si>
  <si>
    <t>社会事业发展规划</t>
  </si>
  <si>
    <t>2010407</t>
  </si>
  <si>
    <t>经济体制改革研究</t>
  </si>
  <si>
    <t>2010408</t>
  </si>
  <si>
    <t>物价管理</t>
  </si>
  <si>
    <t>2010409</t>
  </si>
  <si>
    <t>应对气候变化管理事务</t>
  </si>
  <si>
    <t>2010450</t>
  </si>
  <si>
    <t>2010499</t>
  </si>
  <si>
    <t>其他发展与改革事务支出</t>
  </si>
  <si>
    <t>20105</t>
  </si>
  <si>
    <t>统计信息事务</t>
  </si>
  <si>
    <t>2010501</t>
  </si>
  <si>
    <t>2010502</t>
  </si>
  <si>
    <t>2010503</t>
  </si>
  <si>
    <t>2010504</t>
  </si>
  <si>
    <t>信息事务</t>
  </si>
  <si>
    <t>2010505</t>
  </si>
  <si>
    <t>专项统计业务</t>
  </si>
  <si>
    <t>2010506</t>
  </si>
  <si>
    <t>统计管理</t>
  </si>
  <si>
    <t>2010507</t>
  </si>
  <si>
    <t>专项普查活动</t>
  </si>
  <si>
    <t>2010508</t>
  </si>
  <si>
    <t>统计抽样调查</t>
  </si>
  <si>
    <t>2010550</t>
  </si>
  <si>
    <t>2010599</t>
  </si>
  <si>
    <t>其他统计信息事务支出</t>
  </si>
  <si>
    <t>20106</t>
  </si>
  <si>
    <t>财政事务</t>
  </si>
  <si>
    <t>2010601</t>
  </si>
  <si>
    <t>2010602</t>
  </si>
  <si>
    <t>2010603</t>
  </si>
  <si>
    <t>2010604</t>
  </si>
  <si>
    <t>预算改革业务</t>
  </si>
  <si>
    <t>2010605</t>
  </si>
  <si>
    <t>财政国库业务</t>
  </si>
  <si>
    <t>2010606</t>
  </si>
  <si>
    <t>财政监察</t>
  </si>
  <si>
    <t>2010607</t>
  </si>
  <si>
    <t>信息化建设</t>
  </si>
  <si>
    <t>2010608</t>
  </si>
  <si>
    <t>财政委托业务支出</t>
  </si>
  <si>
    <t>2010650</t>
  </si>
  <si>
    <t>2010699</t>
  </si>
  <si>
    <t>其他财政事务支出</t>
  </si>
  <si>
    <t>20107</t>
  </si>
  <si>
    <t>税收事务</t>
  </si>
  <si>
    <t>2010701</t>
  </si>
  <si>
    <t>2010702</t>
  </si>
  <si>
    <t>2010703</t>
  </si>
  <si>
    <t>2010704</t>
  </si>
  <si>
    <t>税务办案</t>
  </si>
  <si>
    <t>2010705</t>
  </si>
  <si>
    <t>税务登记证及发票管理</t>
  </si>
  <si>
    <t>2010706</t>
  </si>
  <si>
    <t>代扣代收代征税款手续费</t>
  </si>
  <si>
    <t>2010707</t>
  </si>
  <si>
    <t>税务宣传</t>
  </si>
  <si>
    <t>2010708</t>
  </si>
  <si>
    <t>协税护税</t>
  </si>
  <si>
    <t>2010709</t>
  </si>
  <si>
    <t>2010750</t>
  </si>
  <si>
    <t>2010799</t>
  </si>
  <si>
    <t>其他税收事务支出</t>
  </si>
  <si>
    <t>20108</t>
  </si>
  <si>
    <t>审计事务</t>
  </si>
  <si>
    <t>2010801</t>
  </si>
  <si>
    <t>2010802</t>
  </si>
  <si>
    <t>2010803</t>
  </si>
  <si>
    <t>2010804</t>
  </si>
  <si>
    <t>审计业务</t>
  </si>
  <si>
    <t>2010805</t>
  </si>
  <si>
    <t>审计管理</t>
  </si>
  <si>
    <t>2010806</t>
  </si>
  <si>
    <t>2010850</t>
  </si>
  <si>
    <t>2010899</t>
  </si>
  <si>
    <t>其他审计事务支出</t>
  </si>
  <si>
    <t>20109</t>
  </si>
  <si>
    <t>海关事务</t>
  </si>
  <si>
    <t>2010901</t>
  </si>
  <si>
    <t>2010902</t>
  </si>
  <si>
    <t>2010903</t>
  </si>
  <si>
    <t>2010904</t>
  </si>
  <si>
    <t>收费业务</t>
  </si>
  <si>
    <t>2010905</t>
  </si>
  <si>
    <t>缉私办案</t>
  </si>
  <si>
    <t>2010907</t>
  </si>
  <si>
    <t>口岸电子执法系统建设与维护</t>
  </si>
  <si>
    <t>2010908</t>
  </si>
  <si>
    <t>2010950</t>
  </si>
  <si>
    <t>2010999</t>
  </si>
  <si>
    <t>其他海关事务支出</t>
  </si>
  <si>
    <t>20110</t>
  </si>
  <si>
    <t>人力资源事务</t>
  </si>
  <si>
    <t>2011001</t>
  </si>
  <si>
    <t>2011002</t>
  </si>
  <si>
    <t>2011003</t>
  </si>
  <si>
    <t>2011004</t>
  </si>
  <si>
    <t>政府特殊津贴</t>
  </si>
  <si>
    <t>2011005</t>
  </si>
  <si>
    <t>资助留学回国人员</t>
  </si>
  <si>
    <t>2011006</t>
  </si>
  <si>
    <t>军队转业干部安置</t>
  </si>
  <si>
    <t>2011007</t>
  </si>
  <si>
    <t>博士后日常经费</t>
  </si>
  <si>
    <t>2011008</t>
  </si>
  <si>
    <t>引进人才费用</t>
  </si>
  <si>
    <t>2011009</t>
  </si>
  <si>
    <t>公务员考核</t>
  </si>
  <si>
    <t>2011010</t>
  </si>
  <si>
    <t>公务员履职能力提升</t>
  </si>
  <si>
    <t>2011011</t>
  </si>
  <si>
    <t>公务员招考</t>
  </si>
  <si>
    <t>2011012</t>
  </si>
  <si>
    <t>公务员综合管理</t>
  </si>
  <si>
    <t>2011050</t>
  </si>
  <si>
    <t>2011099</t>
  </si>
  <si>
    <t>其他人力资源事务支出</t>
  </si>
  <si>
    <t>20111</t>
  </si>
  <si>
    <t>纪检监察事务</t>
  </si>
  <si>
    <t>2011101</t>
  </si>
  <si>
    <t>2011102</t>
  </si>
  <si>
    <t>2011103</t>
  </si>
  <si>
    <t>2011104</t>
  </si>
  <si>
    <t>大案要案查处</t>
  </si>
  <si>
    <t>2011105</t>
  </si>
  <si>
    <t>派驻派出机构</t>
  </si>
  <si>
    <t>2011106</t>
  </si>
  <si>
    <t>中央巡视</t>
  </si>
  <si>
    <t>2011150</t>
  </si>
  <si>
    <t>2011199</t>
  </si>
  <si>
    <t>其他纪检监察事务支出</t>
  </si>
  <si>
    <t>20113</t>
  </si>
  <si>
    <t>商贸事务</t>
  </si>
  <si>
    <t>2011301</t>
  </si>
  <si>
    <t>2011302</t>
  </si>
  <si>
    <t>2011303</t>
  </si>
  <si>
    <t>2011304</t>
  </si>
  <si>
    <t>对外贸易管理</t>
  </si>
  <si>
    <t>2011305</t>
  </si>
  <si>
    <t>国际经济合作</t>
  </si>
  <si>
    <t>2011306</t>
  </si>
  <si>
    <t>外资管理</t>
  </si>
  <si>
    <t>2011307</t>
  </si>
  <si>
    <t>国内贸易管理</t>
  </si>
  <si>
    <t>2011308</t>
  </si>
  <si>
    <t>招商引资</t>
  </si>
  <si>
    <t>2011350</t>
  </si>
  <si>
    <t>2011399</t>
  </si>
  <si>
    <t>其他商贸事务支出</t>
  </si>
  <si>
    <t>20114</t>
  </si>
  <si>
    <t>知识产权事务</t>
  </si>
  <si>
    <t>2011401</t>
  </si>
  <si>
    <t>2011402</t>
  </si>
  <si>
    <t>2011403</t>
  </si>
  <si>
    <t>2011404</t>
  </si>
  <si>
    <t>专利审批</t>
  </si>
  <si>
    <t>2011405</t>
  </si>
  <si>
    <t>国家知识产权战略</t>
  </si>
  <si>
    <t>2011406</t>
  </si>
  <si>
    <t>专利试点和产业化推进</t>
  </si>
  <si>
    <t>2011407</t>
  </si>
  <si>
    <t>专利执法</t>
  </si>
  <si>
    <t>2011408</t>
  </si>
  <si>
    <t>国际组织专项活动</t>
  </si>
  <si>
    <t>2011409</t>
  </si>
  <si>
    <t>知识产权宏观管理</t>
  </si>
  <si>
    <t>2011450</t>
  </si>
  <si>
    <t>2011499</t>
  </si>
  <si>
    <t>其他知识产权事务支出</t>
  </si>
  <si>
    <t>20115</t>
  </si>
  <si>
    <t>工商行政管理事务</t>
  </si>
  <si>
    <t>2011501</t>
  </si>
  <si>
    <t>2011502</t>
  </si>
  <si>
    <t>2011503</t>
  </si>
  <si>
    <t>2011504</t>
  </si>
  <si>
    <t>工商行政管理专项</t>
  </si>
  <si>
    <t>2011505</t>
  </si>
  <si>
    <t>执法办案专项</t>
  </si>
  <si>
    <t>2011506</t>
  </si>
  <si>
    <t>消费者权益保护</t>
  </si>
  <si>
    <t>2011507</t>
  </si>
  <si>
    <t>2011550</t>
  </si>
  <si>
    <t>2011599</t>
  </si>
  <si>
    <t>其他工商行政管理事务支出</t>
  </si>
  <si>
    <t>20117</t>
  </si>
  <si>
    <t>质量技术监督与检验检疫事务</t>
  </si>
  <si>
    <t>2011701</t>
  </si>
  <si>
    <t>2011702</t>
  </si>
  <si>
    <t>2011703</t>
  </si>
  <si>
    <t>2011704</t>
  </si>
  <si>
    <t>出入境检验检疫行政执法和业务管理</t>
  </si>
  <si>
    <t>2011705</t>
  </si>
  <si>
    <t>出入境检验检疫技术支持</t>
  </si>
  <si>
    <t>2011706</t>
  </si>
  <si>
    <t>质量技术监督行政执法及业务管理</t>
  </si>
  <si>
    <t>2011707</t>
  </si>
  <si>
    <t>质量技术监督技术支持</t>
  </si>
  <si>
    <t>2011708</t>
  </si>
  <si>
    <t>认证认可监督管理</t>
  </si>
  <si>
    <t>2011709</t>
  </si>
  <si>
    <t>标准化管理</t>
  </si>
  <si>
    <t>2011710</t>
  </si>
  <si>
    <t>2011750</t>
  </si>
  <si>
    <t>2011799</t>
  </si>
  <si>
    <t>其他质量技术监督与检验检疫事务支出</t>
  </si>
  <si>
    <t>20123</t>
  </si>
  <si>
    <t>民族事务</t>
  </si>
  <si>
    <t>2012301</t>
  </si>
  <si>
    <t>2012302</t>
  </si>
  <si>
    <t>2012303</t>
  </si>
  <si>
    <t>2012304</t>
  </si>
  <si>
    <t>民族工作专项</t>
  </si>
  <si>
    <t>2012350</t>
  </si>
  <si>
    <t>2012399</t>
  </si>
  <si>
    <t>其他民族事务支出</t>
  </si>
  <si>
    <t>20124</t>
  </si>
  <si>
    <t>宗教事务</t>
  </si>
  <si>
    <t>2012401</t>
  </si>
  <si>
    <t>2012402</t>
  </si>
  <si>
    <t>2012403</t>
  </si>
  <si>
    <t>2012404</t>
  </si>
  <si>
    <t>宗教工作专项</t>
  </si>
  <si>
    <t>2012450</t>
  </si>
  <si>
    <t>2012499</t>
  </si>
  <si>
    <t>其他宗教事务支出</t>
  </si>
  <si>
    <t>20125</t>
  </si>
  <si>
    <t>港澳台侨事务</t>
  </si>
  <si>
    <t>2012501</t>
  </si>
  <si>
    <t>2012502</t>
  </si>
  <si>
    <t>2012503</t>
  </si>
  <si>
    <t>2012504</t>
  </si>
  <si>
    <t>港澳事务</t>
  </si>
  <si>
    <t>2012505</t>
  </si>
  <si>
    <t>台湾事务</t>
  </si>
  <si>
    <t>2012506</t>
  </si>
  <si>
    <t>华侨事务</t>
  </si>
  <si>
    <t>2012550</t>
  </si>
  <si>
    <t>2012599</t>
  </si>
  <si>
    <t>其他港澳台侨事务支出</t>
  </si>
  <si>
    <t>20126</t>
  </si>
  <si>
    <t>档案事务</t>
  </si>
  <si>
    <t>2012601</t>
  </si>
  <si>
    <t>2012602</t>
  </si>
  <si>
    <t>2012603</t>
  </si>
  <si>
    <t>2012604</t>
  </si>
  <si>
    <t>档案馆</t>
  </si>
  <si>
    <t>2012699</t>
  </si>
  <si>
    <t>其他档案事务支出</t>
  </si>
  <si>
    <t>20128</t>
  </si>
  <si>
    <t>民主党派及工商联事务</t>
  </si>
  <si>
    <t>2012801</t>
  </si>
  <si>
    <t>2012802</t>
  </si>
  <si>
    <t>2012803</t>
  </si>
  <si>
    <t>2012804</t>
  </si>
  <si>
    <t>2012850</t>
  </si>
  <si>
    <t>2012899</t>
  </si>
  <si>
    <t>其他民主党派及工商联事务支出</t>
  </si>
  <si>
    <t>20129</t>
  </si>
  <si>
    <t>群众团体事务</t>
  </si>
  <si>
    <t>2012901</t>
  </si>
  <si>
    <t>2012902</t>
  </si>
  <si>
    <t>2012903</t>
  </si>
  <si>
    <t>2012904</t>
  </si>
  <si>
    <t>厂务公开</t>
  </si>
  <si>
    <t>2012905</t>
  </si>
  <si>
    <t>工会疗养休养</t>
  </si>
  <si>
    <t>2012950</t>
  </si>
  <si>
    <t>2012999</t>
  </si>
  <si>
    <t>其他群众团体事务支出</t>
  </si>
  <si>
    <t>20131</t>
  </si>
  <si>
    <t>党委办公厅（室）及相关机构事务</t>
  </si>
  <si>
    <t>2013101</t>
  </si>
  <si>
    <t>2013102</t>
  </si>
  <si>
    <t>2013103</t>
  </si>
  <si>
    <t>2013105</t>
  </si>
  <si>
    <t>专项业务</t>
  </si>
  <si>
    <t>2013150</t>
  </si>
  <si>
    <t>2013199</t>
  </si>
  <si>
    <t>其他党委办公厅（室）及相关机构事务支出</t>
  </si>
  <si>
    <t>20132</t>
  </si>
  <si>
    <t>组织事务</t>
  </si>
  <si>
    <t>2013201</t>
  </si>
  <si>
    <t>2013202</t>
  </si>
  <si>
    <t>2013203</t>
  </si>
  <si>
    <t>2013250</t>
  </si>
  <si>
    <t>2013299</t>
  </si>
  <si>
    <t>其他组织事务支出</t>
  </si>
  <si>
    <t>20133</t>
  </si>
  <si>
    <t>宣传事务</t>
  </si>
  <si>
    <t>2013301</t>
  </si>
  <si>
    <t>2013302</t>
  </si>
  <si>
    <t>2013303</t>
  </si>
  <si>
    <t>2013350</t>
  </si>
  <si>
    <t>2013399</t>
  </si>
  <si>
    <t>其他宣传事务支出</t>
  </si>
  <si>
    <t>20134</t>
  </si>
  <si>
    <t>统战事务</t>
  </si>
  <si>
    <t>2013401</t>
  </si>
  <si>
    <t>2013402</t>
  </si>
  <si>
    <t>2013403</t>
  </si>
  <si>
    <t>2013450</t>
  </si>
  <si>
    <t>2013499</t>
  </si>
  <si>
    <t>其他统战事务支出</t>
  </si>
  <si>
    <t>20135</t>
  </si>
  <si>
    <t>对外联络事务</t>
  </si>
  <si>
    <t>2013501</t>
  </si>
  <si>
    <t>2013502</t>
  </si>
  <si>
    <t>2013503</t>
  </si>
  <si>
    <t>2013550</t>
  </si>
  <si>
    <t>2013599</t>
  </si>
  <si>
    <t>其他对外联络事务支出</t>
  </si>
  <si>
    <t>20136</t>
  </si>
  <si>
    <t>其他共产党事务支出</t>
  </si>
  <si>
    <t>2013601</t>
  </si>
  <si>
    <t>2013602</t>
  </si>
  <si>
    <t>2013603</t>
  </si>
  <si>
    <t>2013650</t>
  </si>
  <si>
    <t>2013699</t>
  </si>
  <si>
    <t>20199</t>
  </si>
  <si>
    <t>其他一般公共服务支出</t>
  </si>
  <si>
    <t>2019901</t>
  </si>
  <si>
    <t>国家赔偿费用支出</t>
  </si>
  <si>
    <t>2019999</t>
  </si>
  <si>
    <t>202</t>
  </si>
  <si>
    <t>外交支出</t>
  </si>
  <si>
    <t>20201</t>
  </si>
  <si>
    <t>外交管理事务</t>
  </si>
  <si>
    <t>2020101</t>
  </si>
  <si>
    <t>2020102</t>
  </si>
  <si>
    <t>2020103</t>
  </si>
  <si>
    <t>2020104</t>
  </si>
  <si>
    <t>2020150</t>
  </si>
  <si>
    <t>2020199</t>
  </si>
  <si>
    <t>其他外交管理事务支出</t>
  </si>
  <si>
    <t>20202</t>
  </si>
  <si>
    <t>驻外机构</t>
  </si>
  <si>
    <t>2020201</t>
  </si>
  <si>
    <t>驻外使领馆</t>
  </si>
  <si>
    <t>2020202</t>
  </si>
  <si>
    <t>其他驻外机构支出</t>
  </si>
  <si>
    <t>20203</t>
  </si>
  <si>
    <t>对外援助</t>
  </si>
  <si>
    <t>2020301</t>
  </si>
  <si>
    <t>对外成套项目援助</t>
  </si>
  <si>
    <t>2020302</t>
  </si>
  <si>
    <t>对外一般物资援助</t>
  </si>
  <si>
    <t>2020303</t>
  </si>
  <si>
    <t>对外科技合作援助</t>
  </si>
  <si>
    <t>2020304</t>
  </si>
  <si>
    <t>对外优惠贷款援助及贴息</t>
  </si>
  <si>
    <t>2020305</t>
  </si>
  <si>
    <t>对外医疗援助</t>
  </si>
  <si>
    <t>2020399</t>
  </si>
  <si>
    <t>其他对外援助支出</t>
  </si>
  <si>
    <t>20204</t>
  </si>
  <si>
    <t>国际组织</t>
  </si>
  <si>
    <t>2020401</t>
  </si>
  <si>
    <t>国际组织会费</t>
  </si>
  <si>
    <t>2020402</t>
  </si>
  <si>
    <t>国际组织捐赠</t>
  </si>
  <si>
    <t>2020403</t>
  </si>
  <si>
    <t>维和摊款</t>
  </si>
  <si>
    <t>2020404</t>
  </si>
  <si>
    <t>国际组织股金及基金</t>
  </si>
  <si>
    <t>2020499</t>
  </si>
  <si>
    <t>其他国际组织支出</t>
  </si>
  <si>
    <t>20205</t>
  </si>
  <si>
    <t>对外合作与交流</t>
  </si>
  <si>
    <t>2020503</t>
  </si>
  <si>
    <t>在华国际会议</t>
  </si>
  <si>
    <t>2020504</t>
  </si>
  <si>
    <t>国际交流活动</t>
  </si>
  <si>
    <t>2020599</t>
  </si>
  <si>
    <t>其他对外合作与交流支出</t>
  </si>
  <si>
    <t>20206</t>
  </si>
  <si>
    <t>对外宣传</t>
  </si>
  <si>
    <t>2020601</t>
  </si>
  <si>
    <t>20207</t>
  </si>
  <si>
    <t>边界勘界联检</t>
  </si>
  <si>
    <t>2020701</t>
  </si>
  <si>
    <t>边界勘界</t>
  </si>
  <si>
    <t>2020702</t>
  </si>
  <si>
    <t>边界联检</t>
  </si>
  <si>
    <t>2020703</t>
  </si>
  <si>
    <t>边界界桩维护</t>
  </si>
  <si>
    <t>2020799</t>
  </si>
  <si>
    <t>20299</t>
  </si>
  <si>
    <t>其他外交支出</t>
  </si>
  <si>
    <t>2029901</t>
  </si>
  <si>
    <t>203</t>
  </si>
  <si>
    <t>20301</t>
  </si>
  <si>
    <t>现役部队</t>
  </si>
  <si>
    <t>2030101</t>
  </si>
  <si>
    <t>20304</t>
  </si>
  <si>
    <t>国防科研事业</t>
  </si>
  <si>
    <t>2030401</t>
  </si>
  <si>
    <t>20305</t>
  </si>
  <si>
    <t>专项工程</t>
  </si>
  <si>
    <t>2030501</t>
  </si>
  <si>
    <t>20306</t>
  </si>
  <si>
    <t>国防动员</t>
  </si>
  <si>
    <t>2030601</t>
  </si>
  <si>
    <t>兵役征集</t>
  </si>
  <si>
    <t>2030602</t>
  </si>
  <si>
    <t>经济动员</t>
  </si>
  <si>
    <t>2030603</t>
  </si>
  <si>
    <t>人民防空</t>
  </si>
  <si>
    <t>2030604</t>
  </si>
  <si>
    <t>交通战备</t>
  </si>
  <si>
    <t>2030605</t>
  </si>
  <si>
    <t>国防教育</t>
  </si>
  <si>
    <t>2030606</t>
  </si>
  <si>
    <t>预备役部队</t>
  </si>
  <si>
    <t>2030607</t>
  </si>
  <si>
    <t>民兵</t>
  </si>
  <si>
    <t>2030699</t>
  </si>
  <si>
    <t>其他国防动员支出</t>
  </si>
  <si>
    <t>20399</t>
  </si>
  <si>
    <t>其他国防支出</t>
  </si>
  <si>
    <t>2039901</t>
  </si>
  <si>
    <t>204</t>
  </si>
  <si>
    <t>20401</t>
  </si>
  <si>
    <t>武装警察</t>
  </si>
  <si>
    <t>2040101</t>
  </si>
  <si>
    <t>内卫</t>
  </si>
  <si>
    <t>2040102</t>
  </si>
  <si>
    <t>边防</t>
  </si>
  <si>
    <t>2040103</t>
  </si>
  <si>
    <t>消防</t>
  </si>
  <si>
    <t>2040104</t>
  </si>
  <si>
    <t>警卫</t>
  </si>
  <si>
    <t>2040105</t>
  </si>
  <si>
    <t>黄金</t>
  </si>
  <si>
    <t>2040106</t>
  </si>
  <si>
    <t>森林</t>
  </si>
  <si>
    <t>2040107</t>
  </si>
  <si>
    <t>水电</t>
  </si>
  <si>
    <t>2040108</t>
  </si>
  <si>
    <t>交通</t>
  </si>
  <si>
    <t>2040199</t>
  </si>
  <si>
    <t>其他武装警察支出</t>
  </si>
  <si>
    <t>20402</t>
  </si>
  <si>
    <t>公安</t>
  </si>
  <si>
    <t>2040201</t>
  </si>
  <si>
    <t>2040202</t>
  </si>
  <si>
    <t>2040203</t>
  </si>
  <si>
    <t>2040204</t>
  </si>
  <si>
    <t>治安管理</t>
  </si>
  <si>
    <t>2040205</t>
  </si>
  <si>
    <t>国内安全保卫</t>
  </si>
  <si>
    <t>2040206</t>
  </si>
  <si>
    <t>刑事侦查</t>
  </si>
  <si>
    <t>2040207</t>
  </si>
  <si>
    <t>经济犯罪侦查</t>
  </si>
  <si>
    <t>2040208</t>
  </si>
  <si>
    <t>出入境管理</t>
  </si>
  <si>
    <t>2040209</t>
  </si>
  <si>
    <t>行动技术管理</t>
  </si>
  <si>
    <t>2040210</t>
  </si>
  <si>
    <t>防范和处理邪教犯罪</t>
  </si>
  <si>
    <t>2040211</t>
  </si>
  <si>
    <t>禁毒管理</t>
  </si>
  <si>
    <t>2040212</t>
  </si>
  <si>
    <t>道路交通管理</t>
  </si>
  <si>
    <t>2040213</t>
  </si>
  <si>
    <t>网络侦控管理</t>
  </si>
  <si>
    <t>2040214</t>
  </si>
  <si>
    <t>反恐怖</t>
  </si>
  <si>
    <t>2040215</t>
  </si>
  <si>
    <t>居民身份证管理</t>
  </si>
  <si>
    <t>2040216</t>
  </si>
  <si>
    <t>网络运行及维护</t>
  </si>
  <si>
    <t>2040217</t>
  </si>
  <si>
    <t>拘押收教场所管理</t>
  </si>
  <si>
    <t>2040218</t>
  </si>
  <si>
    <t>警犬繁育及训养</t>
  </si>
  <si>
    <t>2040219</t>
  </si>
  <si>
    <t>2040250</t>
  </si>
  <si>
    <t>2040299</t>
  </si>
  <si>
    <t>其他公安支出</t>
  </si>
  <si>
    <t>20403</t>
  </si>
  <si>
    <t>国家安全</t>
  </si>
  <si>
    <t>2040301</t>
  </si>
  <si>
    <t>2040302</t>
  </si>
  <si>
    <t>2040303</t>
  </si>
  <si>
    <t>2040304</t>
  </si>
  <si>
    <t>安全业务</t>
  </si>
  <si>
    <t>2040350</t>
  </si>
  <si>
    <t>2040399</t>
  </si>
  <si>
    <t>其他国家安全支出</t>
  </si>
  <si>
    <t>20404</t>
  </si>
  <si>
    <t>检察</t>
  </si>
  <si>
    <t>2040401</t>
  </si>
  <si>
    <t>2040402</t>
  </si>
  <si>
    <t>2040403</t>
  </si>
  <si>
    <t>2040404</t>
  </si>
  <si>
    <t>查办和预防职务犯罪</t>
  </si>
  <si>
    <t>2040405</t>
  </si>
  <si>
    <t>公诉和审判监督</t>
  </si>
  <si>
    <t>2040406</t>
  </si>
  <si>
    <t>侦查监督</t>
  </si>
  <si>
    <t>2040407</t>
  </si>
  <si>
    <t>执行监督</t>
  </si>
  <si>
    <t>2040408</t>
  </si>
  <si>
    <t>控告申诉</t>
  </si>
  <si>
    <t>2040409</t>
  </si>
  <si>
    <t>“两房”建设</t>
  </si>
  <si>
    <t>2040450</t>
  </si>
  <si>
    <t>2040499</t>
  </si>
  <si>
    <t>其他检察支出</t>
  </si>
  <si>
    <t>20405</t>
  </si>
  <si>
    <t>法院</t>
  </si>
  <si>
    <t>2040501</t>
  </si>
  <si>
    <t>2040502</t>
  </si>
  <si>
    <t>2040503</t>
  </si>
  <si>
    <t>2040504</t>
  </si>
  <si>
    <t>案件审判</t>
  </si>
  <si>
    <t>2040505</t>
  </si>
  <si>
    <t>案件执行</t>
  </si>
  <si>
    <t>2040506</t>
  </si>
  <si>
    <t>“两庭”建设</t>
  </si>
  <si>
    <t>2040550</t>
  </si>
  <si>
    <t>2040599</t>
  </si>
  <si>
    <t>其他法院支出</t>
  </si>
  <si>
    <t>20406</t>
  </si>
  <si>
    <t>司法</t>
  </si>
  <si>
    <t>2040601</t>
  </si>
  <si>
    <t>2040602</t>
  </si>
  <si>
    <t>2040603</t>
  </si>
  <si>
    <t>2040604</t>
  </si>
  <si>
    <t>基层司法业务</t>
  </si>
  <si>
    <t>2040605</t>
  </si>
  <si>
    <t>普法宣传</t>
  </si>
  <si>
    <t>2040606</t>
  </si>
  <si>
    <t>律师公证管理</t>
  </si>
  <si>
    <t>2040607</t>
  </si>
  <si>
    <t>法律援助</t>
  </si>
  <si>
    <t>2040608</t>
  </si>
  <si>
    <t>司法统一考试</t>
  </si>
  <si>
    <t>2040609</t>
  </si>
  <si>
    <t>仲裁</t>
  </si>
  <si>
    <t>2040610</t>
  </si>
  <si>
    <t>社区矫正</t>
  </si>
  <si>
    <t>2040611</t>
  </si>
  <si>
    <t>司法鉴定</t>
  </si>
  <si>
    <t>2040650</t>
  </si>
  <si>
    <t>2040699</t>
  </si>
  <si>
    <t>其他司法支出</t>
  </si>
  <si>
    <t>20407</t>
  </si>
  <si>
    <t>监狱</t>
  </si>
  <si>
    <t>2040701</t>
  </si>
  <si>
    <t>2040702</t>
  </si>
  <si>
    <t>2040703</t>
  </si>
  <si>
    <t>2040704</t>
  </si>
  <si>
    <t>犯人生活</t>
  </si>
  <si>
    <t>2040705</t>
  </si>
  <si>
    <t>犯人改造</t>
  </si>
  <si>
    <t>2040706</t>
  </si>
  <si>
    <t>狱政设施建设</t>
  </si>
  <si>
    <t>2040750</t>
  </si>
  <si>
    <t>2040799</t>
  </si>
  <si>
    <t>其他监狱支出</t>
  </si>
  <si>
    <t>20408</t>
  </si>
  <si>
    <t>强制隔离戒毒</t>
  </si>
  <si>
    <t>2040801</t>
  </si>
  <si>
    <t>2040802</t>
  </si>
  <si>
    <t>2040803</t>
  </si>
  <si>
    <t>2040804</t>
  </si>
  <si>
    <t>强制隔离戒毒人员生活</t>
  </si>
  <si>
    <t>2040805</t>
  </si>
  <si>
    <t>强制隔离戒毒人员教育</t>
  </si>
  <si>
    <t>2040806</t>
  </si>
  <si>
    <t>所政设施建设</t>
  </si>
  <si>
    <t>2040850</t>
  </si>
  <si>
    <t>2040899</t>
  </si>
  <si>
    <t>其他强制隔离戒毒支出</t>
  </si>
  <si>
    <t>20409</t>
  </si>
  <si>
    <t>国家保密</t>
  </si>
  <si>
    <t>2040901</t>
  </si>
  <si>
    <t>2040902</t>
  </si>
  <si>
    <t>2040903</t>
  </si>
  <si>
    <t>2040904</t>
  </si>
  <si>
    <t>保密技术</t>
  </si>
  <si>
    <t>2040905</t>
  </si>
  <si>
    <t>保密管理</t>
  </si>
  <si>
    <t>2040950</t>
  </si>
  <si>
    <t>2040999</t>
  </si>
  <si>
    <t>其他国家保密支出</t>
  </si>
  <si>
    <t>20410</t>
  </si>
  <si>
    <t>缉私警察</t>
  </si>
  <si>
    <t>2041001</t>
  </si>
  <si>
    <t>2041002</t>
  </si>
  <si>
    <t>2041003</t>
  </si>
  <si>
    <t>专项缉私活动支出</t>
  </si>
  <si>
    <t>2041004</t>
  </si>
  <si>
    <t>缉私情报</t>
  </si>
  <si>
    <t>2041005</t>
  </si>
  <si>
    <t>禁毒及缉毒</t>
  </si>
  <si>
    <t>2041006</t>
  </si>
  <si>
    <t>2041099</t>
  </si>
  <si>
    <t>其他缉私警察支出</t>
  </si>
  <si>
    <t>20411</t>
  </si>
  <si>
    <t>海警</t>
  </si>
  <si>
    <t>2041101</t>
  </si>
  <si>
    <t>公安现役基本支出</t>
  </si>
  <si>
    <t>2041102</t>
  </si>
  <si>
    <t>2041103</t>
  </si>
  <si>
    <t>一般管理事务</t>
  </si>
  <si>
    <t>2041104</t>
  </si>
  <si>
    <t>维权执法业务</t>
  </si>
  <si>
    <t>2041105</t>
  </si>
  <si>
    <t>装备建设和运行维护</t>
  </si>
  <si>
    <t>2041106</t>
  </si>
  <si>
    <t>信息化建设及运行维护</t>
  </si>
  <si>
    <t>2041107</t>
  </si>
  <si>
    <t>基础设施建设及维护</t>
  </si>
  <si>
    <t>2041108</t>
  </si>
  <si>
    <t>其他海警支出</t>
  </si>
  <si>
    <t>20499</t>
  </si>
  <si>
    <t>其他公共安全支出</t>
  </si>
  <si>
    <t>2049901</t>
  </si>
  <si>
    <t>2049902</t>
  </si>
  <si>
    <t>其他消防</t>
  </si>
  <si>
    <t>205</t>
  </si>
  <si>
    <t>20501</t>
  </si>
  <si>
    <t>教育管理事务</t>
  </si>
  <si>
    <t>2050101</t>
  </si>
  <si>
    <t>2050102</t>
  </si>
  <si>
    <t>2050103</t>
  </si>
  <si>
    <t>2050199</t>
  </si>
  <si>
    <t>其他教育管理事务支出</t>
  </si>
  <si>
    <t>20502</t>
  </si>
  <si>
    <t>普通教育</t>
  </si>
  <si>
    <t>2050201</t>
  </si>
  <si>
    <t>学前教育</t>
  </si>
  <si>
    <t>2050202</t>
  </si>
  <si>
    <t>小学教育</t>
  </si>
  <si>
    <t>2050203</t>
  </si>
  <si>
    <t>初中教育</t>
  </si>
  <si>
    <t>2050204</t>
  </si>
  <si>
    <t>高中教育</t>
  </si>
  <si>
    <t>2050205</t>
  </si>
  <si>
    <t>高等教育</t>
  </si>
  <si>
    <t>2050206</t>
  </si>
  <si>
    <t>化解农村义务教育债务支出</t>
  </si>
  <si>
    <t>2050207</t>
  </si>
  <si>
    <t>化解普通高中债务支出</t>
  </si>
  <si>
    <t>2050299</t>
  </si>
  <si>
    <t>其他普通教育支出</t>
  </si>
  <si>
    <t>20503</t>
  </si>
  <si>
    <t>职业教育</t>
  </si>
  <si>
    <t>2050301</t>
  </si>
  <si>
    <t>初等职业教育</t>
  </si>
  <si>
    <t>2050302</t>
  </si>
  <si>
    <t>中专教育</t>
  </si>
  <si>
    <t>2050303</t>
  </si>
  <si>
    <t>技校教育</t>
  </si>
  <si>
    <t>2050304</t>
  </si>
  <si>
    <t>职业高中教育</t>
  </si>
  <si>
    <t>2050305</t>
  </si>
  <si>
    <t>高等职业教育</t>
  </si>
  <si>
    <t>2050399</t>
  </si>
  <si>
    <t>其他职业教育支出</t>
  </si>
  <si>
    <t>20504</t>
  </si>
  <si>
    <t>成人教育</t>
  </si>
  <si>
    <t>2050401</t>
  </si>
  <si>
    <t>成人初等教育</t>
  </si>
  <si>
    <t>2050402</t>
  </si>
  <si>
    <t>成人中等教育</t>
  </si>
  <si>
    <t>2050403</t>
  </si>
  <si>
    <t>成人高等教育</t>
  </si>
  <si>
    <t>2050404</t>
  </si>
  <si>
    <t>成人广播电视教育</t>
  </si>
  <si>
    <t>2050499</t>
  </si>
  <si>
    <t>其他成人教育支出</t>
  </si>
  <si>
    <t>20505</t>
  </si>
  <si>
    <t>广播电视教育</t>
  </si>
  <si>
    <t>2050501</t>
  </si>
  <si>
    <t>广播电视学校</t>
  </si>
  <si>
    <t>2050502</t>
  </si>
  <si>
    <t>教育电视台</t>
  </si>
  <si>
    <t>2050599</t>
  </si>
  <si>
    <t>其他广播电视教育支出</t>
  </si>
  <si>
    <t>20506</t>
  </si>
  <si>
    <t>留学教育</t>
  </si>
  <si>
    <t>2050601</t>
  </si>
  <si>
    <t>出国留学教育</t>
  </si>
  <si>
    <t>2050602</t>
  </si>
  <si>
    <t>来华留学教育</t>
  </si>
  <si>
    <t>2050699</t>
  </si>
  <si>
    <t>其他留学教育支出</t>
  </si>
  <si>
    <t>20507</t>
  </si>
  <si>
    <t>特殊教育</t>
  </si>
  <si>
    <t>2050701</t>
  </si>
  <si>
    <t>特殊学校教育</t>
  </si>
  <si>
    <t>2050702</t>
  </si>
  <si>
    <t>工读学校教育</t>
  </si>
  <si>
    <t>2050799</t>
  </si>
  <si>
    <t>其他特殊教育支出</t>
  </si>
  <si>
    <t>20508</t>
  </si>
  <si>
    <t>进修及培训</t>
  </si>
  <si>
    <t>2050801</t>
  </si>
  <si>
    <t>教师进修</t>
  </si>
  <si>
    <t>2050802</t>
  </si>
  <si>
    <t>干部教育</t>
  </si>
  <si>
    <t>2050803</t>
  </si>
  <si>
    <t>培训支出</t>
  </si>
  <si>
    <t>2050804</t>
  </si>
  <si>
    <t>退役士兵能力提升</t>
  </si>
  <si>
    <t>2050899</t>
  </si>
  <si>
    <t>其他进修及培训</t>
  </si>
  <si>
    <t>20509</t>
  </si>
  <si>
    <t>教育费附加安排的支出</t>
  </si>
  <si>
    <t>2050901</t>
  </si>
  <si>
    <t>农村中小学校舍建设</t>
  </si>
  <si>
    <t>2050902</t>
  </si>
  <si>
    <t>农村中小学教学设施</t>
  </si>
  <si>
    <t>2050903</t>
  </si>
  <si>
    <t>城市中小学校舍建设</t>
  </si>
  <si>
    <t>2050904</t>
  </si>
  <si>
    <t>城市中小学教学设施</t>
  </si>
  <si>
    <t>2050905</t>
  </si>
  <si>
    <t>中等职业学校教学设施</t>
  </si>
  <si>
    <t>2050999</t>
  </si>
  <si>
    <t>其他教育费附加安排的支出</t>
  </si>
  <si>
    <t>20599</t>
  </si>
  <si>
    <t>其他教育支出</t>
  </si>
  <si>
    <t>2059999</t>
  </si>
  <si>
    <t>206</t>
  </si>
  <si>
    <t>20601</t>
  </si>
  <si>
    <t>科学技术管理事务</t>
  </si>
  <si>
    <t>2060101</t>
  </si>
  <si>
    <t>2060102</t>
  </si>
  <si>
    <t>2060103</t>
  </si>
  <si>
    <t>2060199</t>
  </si>
  <si>
    <t>其他科学技术管理事务支出</t>
  </si>
  <si>
    <t>20602</t>
  </si>
  <si>
    <t>基础研究</t>
  </si>
  <si>
    <t>2060201</t>
  </si>
  <si>
    <t>机构运行</t>
  </si>
  <si>
    <t>2060202</t>
  </si>
  <si>
    <t>重点基础研究规划</t>
  </si>
  <si>
    <t>2060203</t>
  </si>
  <si>
    <t>自然科学基金</t>
  </si>
  <si>
    <t>2060204</t>
  </si>
  <si>
    <t>重点实验室及相关设施</t>
  </si>
  <si>
    <t>2060205</t>
  </si>
  <si>
    <t>重大科学工程</t>
  </si>
  <si>
    <t>2060206</t>
  </si>
  <si>
    <t>专项基础科研</t>
  </si>
  <si>
    <t>2060207</t>
  </si>
  <si>
    <t>专项技术基础</t>
  </si>
  <si>
    <t>2060299</t>
  </si>
  <si>
    <t>其他基础研究支出</t>
  </si>
  <si>
    <t>20603</t>
  </si>
  <si>
    <t>应用研究</t>
  </si>
  <si>
    <t>2060301</t>
  </si>
  <si>
    <t>2060302</t>
  </si>
  <si>
    <t>社会公益研究</t>
  </si>
  <si>
    <t>2060303</t>
  </si>
  <si>
    <t>高技术研究</t>
  </si>
  <si>
    <t>2060304</t>
  </si>
  <si>
    <t>专项科研试制</t>
  </si>
  <si>
    <t>2060399</t>
  </si>
  <si>
    <t>其他应用研究支出</t>
  </si>
  <si>
    <t>20604</t>
  </si>
  <si>
    <t>技术研究与开发</t>
  </si>
  <si>
    <t>2060401</t>
  </si>
  <si>
    <t>2060402</t>
  </si>
  <si>
    <t>应用技术研究与开发</t>
  </si>
  <si>
    <t>2060403</t>
  </si>
  <si>
    <t>产业技术研究与开发</t>
  </si>
  <si>
    <t>2060404</t>
  </si>
  <si>
    <t>科技成果转化与扩散</t>
  </si>
  <si>
    <t>2060499</t>
  </si>
  <si>
    <t>其他技术研究与开发支出</t>
  </si>
  <si>
    <t>20605</t>
  </si>
  <si>
    <t>科技条件与服务</t>
  </si>
  <si>
    <t>2060501</t>
  </si>
  <si>
    <t>2060502</t>
  </si>
  <si>
    <t>技术创新服务体系</t>
  </si>
  <si>
    <t>2060503</t>
  </si>
  <si>
    <t>科技条件专项</t>
  </si>
  <si>
    <t>2060599</t>
  </si>
  <si>
    <t>其他科技条件与服务支出</t>
  </si>
  <si>
    <t>20606</t>
  </si>
  <si>
    <t>社会科学</t>
  </si>
  <si>
    <t>2060601</t>
  </si>
  <si>
    <t>社会科学研究机构</t>
  </si>
  <si>
    <t>2060602</t>
  </si>
  <si>
    <t>社会科学研究</t>
  </si>
  <si>
    <t>2060603</t>
  </si>
  <si>
    <t>社科基金支出</t>
  </si>
  <si>
    <t>2060699</t>
  </si>
  <si>
    <t>其他社会科学支出</t>
  </si>
  <si>
    <t>20607</t>
  </si>
  <si>
    <t>科学技术普及</t>
  </si>
  <si>
    <t>2060701</t>
  </si>
  <si>
    <t>2060702</t>
  </si>
  <si>
    <t>科普活动</t>
  </si>
  <si>
    <t>2060703</t>
  </si>
  <si>
    <t>青少年科技活动</t>
  </si>
  <si>
    <t>2060704</t>
  </si>
  <si>
    <t>学术交流活动</t>
  </si>
  <si>
    <t>2060705</t>
  </si>
  <si>
    <t>科技馆站</t>
  </si>
  <si>
    <t>2060799</t>
  </si>
  <si>
    <t>其他科学技术普及支出</t>
  </si>
  <si>
    <t>20608</t>
  </si>
  <si>
    <t>科技交流与合作</t>
  </si>
  <si>
    <t>2060801</t>
  </si>
  <si>
    <t>国际交流与合作</t>
  </si>
  <si>
    <t>2060802</t>
  </si>
  <si>
    <t>重大科技合作项目</t>
  </si>
  <si>
    <t>2060899</t>
  </si>
  <si>
    <t>其他科技交流与合作支出</t>
  </si>
  <si>
    <t>20609</t>
  </si>
  <si>
    <t>科技重大项目</t>
  </si>
  <si>
    <t>2060901</t>
  </si>
  <si>
    <t>科技重大专项</t>
  </si>
  <si>
    <t>2060902</t>
  </si>
  <si>
    <t>重点研发计划</t>
  </si>
  <si>
    <t>20699</t>
  </si>
  <si>
    <t>其他科学技术支出</t>
  </si>
  <si>
    <t>2069901</t>
  </si>
  <si>
    <t>科技奖励</t>
  </si>
  <si>
    <t>2069902</t>
  </si>
  <si>
    <t>核应急</t>
  </si>
  <si>
    <t>2069903</t>
  </si>
  <si>
    <t>转制科研机构</t>
  </si>
  <si>
    <t>2069999</t>
  </si>
  <si>
    <t>207</t>
  </si>
  <si>
    <t>20701</t>
  </si>
  <si>
    <t>文化</t>
  </si>
  <si>
    <t>2070101</t>
  </si>
  <si>
    <t>2070102</t>
  </si>
  <si>
    <t>2070103</t>
  </si>
  <si>
    <t>2070104</t>
  </si>
  <si>
    <t>图书馆</t>
  </si>
  <si>
    <t>2070105</t>
  </si>
  <si>
    <t>文化展示及纪念机构</t>
  </si>
  <si>
    <t>2070106</t>
  </si>
  <si>
    <t>艺术表演场所</t>
  </si>
  <si>
    <t>2070107</t>
  </si>
  <si>
    <t>艺术表演团体</t>
  </si>
  <si>
    <t>2070108</t>
  </si>
  <si>
    <t>文化活动</t>
  </si>
  <si>
    <t>2070109</t>
  </si>
  <si>
    <t>群众文化</t>
  </si>
  <si>
    <t>2070110</t>
  </si>
  <si>
    <t>文化交流与合作</t>
  </si>
  <si>
    <t>2070111</t>
  </si>
  <si>
    <t>文化创作与保护</t>
  </si>
  <si>
    <t>2070112</t>
  </si>
  <si>
    <t>文化市场管理</t>
  </si>
  <si>
    <t>2070199</t>
  </si>
  <si>
    <t>其他文化支出</t>
  </si>
  <si>
    <t>20702</t>
  </si>
  <si>
    <t>文物</t>
  </si>
  <si>
    <t>2070201</t>
  </si>
  <si>
    <t>2070202</t>
  </si>
  <si>
    <t>2070203</t>
  </si>
  <si>
    <t>2070204</t>
  </si>
  <si>
    <t>文物保护</t>
  </si>
  <si>
    <t>2070205</t>
  </si>
  <si>
    <t>博物馆</t>
  </si>
  <si>
    <t>2070206</t>
  </si>
  <si>
    <t>历史名城与古迹</t>
  </si>
  <si>
    <t>2070299</t>
  </si>
  <si>
    <t>其他文物支出</t>
  </si>
  <si>
    <t>20703</t>
  </si>
  <si>
    <t>体育</t>
  </si>
  <si>
    <t>2070301</t>
  </si>
  <si>
    <t>2070302</t>
  </si>
  <si>
    <t>2070303</t>
  </si>
  <si>
    <t>2070304</t>
  </si>
  <si>
    <t>运动项目管理</t>
  </si>
  <si>
    <t>2070305</t>
  </si>
  <si>
    <t>体育竞赛</t>
  </si>
  <si>
    <t>2070306</t>
  </si>
  <si>
    <t>体育训练</t>
  </si>
  <si>
    <t>2070307</t>
  </si>
  <si>
    <t>体育场馆</t>
  </si>
  <si>
    <t>2070308</t>
  </si>
  <si>
    <t>群众体育</t>
  </si>
  <si>
    <t>2070309</t>
  </si>
  <si>
    <t>体育交流与合作</t>
  </si>
  <si>
    <t>2070399</t>
  </si>
  <si>
    <t>其他体育支出</t>
  </si>
  <si>
    <t>20704</t>
  </si>
  <si>
    <t>新闻出版广播影视</t>
  </si>
  <si>
    <t>2070401</t>
  </si>
  <si>
    <t>2070402</t>
  </si>
  <si>
    <t>2070403</t>
  </si>
  <si>
    <t>2070404</t>
  </si>
  <si>
    <t>广播</t>
  </si>
  <si>
    <t>2070405</t>
  </si>
  <si>
    <t>电视</t>
  </si>
  <si>
    <t>2070406</t>
  </si>
  <si>
    <t>电影</t>
  </si>
  <si>
    <t>2070407</t>
  </si>
  <si>
    <t>新闻通讯</t>
  </si>
  <si>
    <t>2070408</t>
  </si>
  <si>
    <t>出版发行</t>
  </si>
  <si>
    <t>2070409</t>
  </si>
  <si>
    <t>版权管理</t>
  </si>
  <si>
    <t>2070499</t>
  </si>
  <si>
    <t>其他新闻出版广播影视支出</t>
  </si>
  <si>
    <t>20799</t>
  </si>
  <si>
    <t>其他文化体育与传媒支出</t>
  </si>
  <si>
    <t>2079902</t>
  </si>
  <si>
    <t>宣传文化发展专项支出</t>
  </si>
  <si>
    <t>2079903</t>
  </si>
  <si>
    <t>文化产业发展专项支出</t>
  </si>
  <si>
    <t>2079999</t>
  </si>
  <si>
    <t>208</t>
  </si>
  <si>
    <t>20801</t>
  </si>
  <si>
    <t>人力资源和社会保障管理事务</t>
  </si>
  <si>
    <t>2080101</t>
  </si>
  <si>
    <t>2080102</t>
  </si>
  <si>
    <t>2080103</t>
  </si>
  <si>
    <t>2080104</t>
  </si>
  <si>
    <t>综合业务管理</t>
  </si>
  <si>
    <t>2080105</t>
  </si>
  <si>
    <t>劳动保障监察</t>
  </si>
  <si>
    <t>2080106</t>
  </si>
  <si>
    <t>就业管理事务</t>
  </si>
  <si>
    <t>2080107</t>
  </si>
  <si>
    <t>社会保险业务管理事务</t>
  </si>
  <si>
    <t>2080108</t>
  </si>
  <si>
    <t>2080109</t>
  </si>
  <si>
    <t>社会保险经办机构</t>
  </si>
  <si>
    <t>2080110</t>
  </si>
  <si>
    <t>劳动关系和维权</t>
  </si>
  <si>
    <t>2080111</t>
  </si>
  <si>
    <t>公共就业服务和职业技能鉴定机构</t>
  </si>
  <si>
    <t>2080112</t>
  </si>
  <si>
    <t>劳动人事争议调解仲裁</t>
  </si>
  <si>
    <t>2080199</t>
  </si>
  <si>
    <t>其他人力资源和社会保障管理事务支出</t>
  </si>
  <si>
    <t>20802</t>
  </si>
  <si>
    <t>民政管理事务</t>
  </si>
  <si>
    <t>2080201</t>
  </si>
  <si>
    <t>2080202</t>
  </si>
  <si>
    <t>2080203</t>
  </si>
  <si>
    <t>2080204</t>
  </si>
  <si>
    <t>拥军优属</t>
  </si>
  <si>
    <t>2080205</t>
  </si>
  <si>
    <t>老龄事务</t>
  </si>
  <si>
    <t>2080206</t>
  </si>
  <si>
    <t>民间组织管理</t>
  </si>
  <si>
    <t>2080207</t>
  </si>
  <si>
    <t>行政区划和地名管理</t>
  </si>
  <si>
    <t>2080208</t>
  </si>
  <si>
    <t>基层政权和社区建设</t>
  </si>
  <si>
    <t>2080209</t>
  </si>
  <si>
    <t>部队供应</t>
  </si>
  <si>
    <t>2080299</t>
  </si>
  <si>
    <t>其他民政管理事务支出</t>
  </si>
  <si>
    <t>20804</t>
  </si>
  <si>
    <t>补充全国社会保障基金</t>
  </si>
  <si>
    <t>2080402</t>
  </si>
  <si>
    <t>用一般公共预算补充基金</t>
  </si>
  <si>
    <t>20805</t>
  </si>
  <si>
    <t>行政事业单位离退休</t>
  </si>
  <si>
    <t>2080501</t>
  </si>
  <si>
    <t>归口管理的行政单位离退休</t>
  </si>
  <si>
    <t>2080502</t>
  </si>
  <si>
    <t>事业单位离退休</t>
  </si>
  <si>
    <t>2080503</t>
  </si>
  <si>
    <t>离退休人员管理机构</t>
  </si>
  <si>
    <t>2080504</t>
  </si>
  <si>
    <t>未归口管理的行政单位离退休</t>
  </si>
  <si>
    <t>2080505</t>
  </si>
  <si>
    <t>机关事业单位基本养老保险缴费支出</t>
  </si>
  <si>
    <t>2080506</t>
  </si>
  <si>
    <t>机关事业单位职业年金缴费支出</t>
  </si>
  <si>
    <t>2080507</t>
  </si>
  <si>
    <t>对机关事业单位基本养老保险基金的补助</t>
  </si>
  <si>
    <t>2080599</t>
  </si>
  <si>
    <t>其他行政事业单位离退休支出</t>
  </si>
  <si>
    <t>20806</t>
  </si>
  <si>
    <t>企业改革补助</t>
  </si>
  <si>
    <t>2080601</t>
  </si>
  <si>
    <t>企业关闭破产补助</t>
  </si>
  <si>
    <t>2080602</t>
  </si>
  <si>
    <t>厂办大集体改革补助</t>
  </si>
  <si>
    <t>2080699</t>
  </si>
  <si>
    <t>其他企业改革发展补助</t>
  </si>
  <si>
    <t>20807</t>
  </si>
  <si>
    <t>就业补助</t>
  </si>
  <si>
    <t>2080701</t>
  </si>
  <si>
    <t>就业创业服务补贴</t>
  </si>
  <si>
    <t>2080702</t>
  </si>
  <si>
    <t>职业培训补贴</t>
  </si>
  <si>
    <t>2080704</t>
  </si>
  <si>
    <t>社会保险补贴</t>
  </si>
  <si>
    <t>2080705</t>
  </si>
  <si>
    <t>公益性岗位补贴</t>
  </si>
  <si>
    <t>2080709</t>
  </si>
  <si>
    <t>职业技能鉴定补贴</t>
  </si>
  <si>
    <t>2080711</t>
  </si>
  <si>
    <t>就业见习补贴</t>
  </si>
  <si>
    <t>2080712</t>
  </si>
  <si>
    <t>高技能人才培养补助</t>
  </si>
  <si>
    <t>2080713</t>
  </si>
  <si>
    <t>求职创业补贴</t>
  </si>
  <si>
    <t>2080799</t>
  </si>
  <si>
    <t>其他就业补助支出</t>
  </si>
  <si>
    <t>20808</t>
  </si>
  <si>
    <t>抚恤</t>
  </si>
  <si>
    <t>2080801</t>
  </si>
  <si>
    <t>死亡抚恤</t>
  </si>
  <si>
    <t>2080802</t>
  </si>
  <si>
    <t>伤残抚恤</t>
  </si>
  <si>
    <t>2080803</t>
  </si>
  <si>
    <t>在乡复员、退伍军人生活补助</t>
  </si>
  <si>
    <t>2080804</t>
  </si>
  <si>
    <t>优抚事业单位支出</t>
  </si>
  <si>
    <t>2080805</t>
  </si>
  <si>
    <t>义务兵优待</t>
  </si>
  <si>
    <t>2080806</t>
  </si>
  <si>
    <t>农村籍退役士兵老年生活补助</t>
  </si>
  <si>
    <t>2080899</t>
  </si>
  <si>
    <t>其他优抚支出</t>
  </si>
  <si>
    <t>20809</t>
  </si>
  <si>
    <t>退役安置</t>
  </si>
  <si>
    <t>2080901</t>
  </si>
  <si>
    <t>退役士兵安置</t>
  </si>
  <si>
    <t>2080902</t>
  </si>
  <si>
    <t>军队移交政府的离退休人员安置</t>
  </si>
  <si>
    <t>2080903</t>
  </si>
  <si>
    <t>军队移交政府离退休干部管理机构</t>
  </si>
  <si>
    <t>2080904</t>
  </si>
  <si>
    <t>退役士兵管理教育</t>
  </si>
  <si>
    <t>2080999</t>
  </si>
  <si>
    <t>其他退役安置支出</t>
  </si>
  <si>
    <t>20810</t>
  </si>
  <si>
    <t>社会福利</t>
  </si>
  <si>
    <t>2081001</t>
  </si>
  <si>
    <t>儿童福利</t>
  </si>
  <si>
    <t>2081002</t>
  </si>
  <si>
    <t>老年福利</t>
  </si>
  <si>
    <t>2081003</t>
  </si>
  <si>
    <t>假肢矫形</t>
  </si>
  <si>
    <t>2081004</t>
  </si>
  <si>
    <t>殡葬</t>
  </si>
  <si>
    <t>2081005</t>
  </si>
  <si>
    <t>社会福利事业单位</t>
  </si>
  <si>
    <t>2081099</t>
  </si>
  <si>
    <t>其他社会福利支出</t>
  </si>
  <si>
    <t>20811</t>
  </si>
  <si>
    <t>残疾人事业</t>
  </si>
  <si>
    <t>2081101</t>
  </si>
  <si>
    <t>2081102</t>
  </si>
  <si>
    <t>2081103</t>
  </si>
  <si>
    <t>2081104</t>
  </si>
  <si>
    <t>残疾人康复</t>
  </si>
  <si>
    <t>2081105</t>
  </si>
  <si>
    <t>残疾人就业和扶贫</t>
  </si>
  <si>
    <t>2081106</t>
  </si>
  <si>
    <t>残疾人体育</t>
  </si>
  <si>
    <t>2081107</t>
  </si>
  <si>
    <t>残疾人生活和护理补贴</t>
  </si>
  <si>
    <t>2081199</t>
  </si>
  <si>
    <t>其他残疾人事业支出</t>
  </si>
  <si>
    <t>20815</t>
  </si>
  <si>
    <t>自然灾害生活救助</t>
  </si>
  <si>
    <t>2081501</t>
  </si>
  <si>
    <t>中央自然灾害生活补助</t>
  </si>
  <si>
    <t>2081502</t>
  </si>
  <si>
    <t>地方自然灾害生活补助</t>
  </si>
  <si>
    <t>2081503</t>
  </si>
  <si>
    <t>自然灾害灾后重建补助</t>
  </si>
  <si>
    <t>2081599</t>
  </si>
  <si>
    <t>其他自然灾害生活救助支出</t>
  </si>
  <si>
    <t>20816</t>
  </si>
  <si>
    <t>红十字事业</t>
  </si>
  <si>
    <t>2081601</t>
  </si>
  <si>
    <t>2081602</t>
  </si>
  <si>
    <t>2081603</t>
  </si>
  <si>
    <t>2081699</t>
  </si>
  <si>
    <t>其他红十字事业支出</t>
  </si>
  <si>
    <t>20819</t>
  </si>
  <si>
    <t>最低生活保障</t>
  </si>
  <si>
    <t>2081901</t>
  </si>
  <si>
    <t>城市最低生活保障金支出</t>
  </si>
  <si>
    <t>2081902</t>
  </si>
  <si>
    <t>农村最低生活保障金支出</t>
  </si>
  <si>
    <t>20820</t>
  </si>
  <si>
    <t>临时救助</t>
  </si>
  <si>
    <t>2082001</t>
  </si>
  <si>
    <t>临时救助支出</t>
  </si>
  <si>
    <t>2082002</t>
  </si>
  <si>
    <t>流浪乞讨人员救助支出</t>
  </si>
  <si>
    <t>20821</t>
  </si>
  <si>
    <t>特困人员救助供养</t>
  </si>
  <si>
    <t>2082101</t>
  </si>
  <si>
    <t>城市特困人员救助供养支出</t>
  </si>
  <si>
    <t>2082102</t>
  </si>
  <si>
    <t>农村特困人员救助供养支出</t>
  </si>
  <si>
    <t>20824</t>
  </si>
  <si>
    <t>补充道路交通事故社会救助基金</t>
  </si>
  <si>
    <t>2082401</t>
  </si>
  <si>
    <t>交强险营业税补助基金支出</t>
  </si>
  <si>
    <t>2082402</t>
  </si>
  <si>
    <t>交强险罚款收入补助基金支出</t>
  </si>
  <si>
    <t>20825</t>
  </si>
  <si>
    <t>其他生活救助</t>
  </si>
  <si>
    <t>2082501</t>
  </si>
  <si>
    <t>其他城市生活救助</t>
  </si>
  <si>
    <t>2082502</t>
  </si>
  <si>
    <t>其他农村生活救助</t>
  </si>
  <si>
    <t>20826</t>
  </si>
  <si>
    <t>财政对基本养老保险基金的补助</t>
  </si>
  <si>
    <t>2082601</t>
  </si>
  <si>
    <t>财政对企业职工基本养老保险基金的补助</t>
  </si>
  <si>
    <t>2082602</t>
  </si>
  <si>
    <t>财政对城乡居民基本养老保险基金的补助</t>
  </si>
  <si>
    <t>2082699</t>
  </si>
  <si>
    <t>财政对其他基本养老保险基金的补助</t>
  </si>
  <si>
    <t>20827</t>
  </si>
  <si>
    <t>财政对其他社会保险基金的补助</t>
  </si>
  <si>
    <t>2082701</t>
  </si>
  <si>
    <t>财政对失业保险基金的补助</t>
  </si>
  <si>
    <t>2082702</t>
  </si>
  <si>
    <t>财政对工伤保险基金的补助</t>
  </si>
  <si>
    <t>2082703</t>
  </si>
  <si>
    <t>财政对生育保险基金的补助</t>
  </si>
  <si>
    <t>2082799</t>
  </si>
  <si>
    <t>其他财政对社会保险基金的补助</t>
  </si>
  <si>
    <t>20899</t>
  </si>
  <si>
    <t>其他社会保障和就业支出</t>
  </si>
  <si>
    <t>2089901</t>
  </si>
  <si>
    <t>210</t>
  </si>
  <si>
    <t>21001</t>
  </si>
  <si>
    <t>医疗卫生与计划生育管理事务</t>
  </si>
  <si>
    <t>2100101</t>
  </si>
  <si>
    <t>2100102</t>
  </si>
  <si>
    <t>2100103</t>
  </si>
  <si>
    <t>2100199</t>
  </si>
  <si>
    <t>其他医疗卫生与计划生育管理事务支出</t>
  </si>
  <si>
    <t>21002</t>
  </si>
  <si>
    <t>公立医院</t>
  </si>
  <si>
    <t>2100201</t>
  </si>
  <si>
    <t>综合医院</t>
  </si>
  <si>
    <t>2100202</t>
  </si>
  <si>
    <t>中医（民族）医院</t>
  </si>
  <si>
    <t>2100203</t>
  </si>
  <si>
    <t>传染病医院</t>
  </si>
  <si>
    <t>2100204</t>
  </si>
  <si>
    <t>职业病防治医院</t>
  </si>
  <si>
    <t>2100205</t>
  </si>
  <si>
    <t>精神病医院</t>
  </si>
  <si>
    <t>2100206</t>
  </si>
  <si>
    <t>妇产医院</t>
  </si>
  <si>
    <t>2100207</t>
  </si>
  <si>
    <t>儿童医院</t>
  </si>
  <si>
    <t>2100208</t>
  </si>
  <si>
    <t>其他专科医院</t>
  </si>
  <si>
    <t>2100209</t>
  </si>
  <si>
    <t>福利医院</t>
  </si>
  <si>
    <t>2100210</t>
  </si>
  <si>
    <t>行业医院</t>
  </si>
  <si>
    <t>2100211</t>
  </si>
  <si>
    <t>处理医疗欠费</t>
  </si>
  <si>
    <t>2100299</t>
  </si>
  <si>
    <t>其他公立医院支出</t>
  </si>
  <si>
    <t>21003</t>
  </si>
  <si>
    <t>基层医疗卫生机构</t>
  </si>
  <si>
    <t>2100301</t>
  </si>
  <si>
    <t>城市社区卫生机构</t>
  </si>
  <si>
    <t>2100302</t>
  </si>
  <si>
    <t>乡镇卫生院</t>
  </si>
  <si>
    <t>2100399</t>
  </si>
  <si>
    <t>其他基层医疗卫生机构支出</t>
  </si>
  <si>
    <t>21004</t>
  </si>
  <si>
    <t>公共卫生</t>
  </si>
  <si>
    <t>2100401</t>
  </si>
  <si>
    <t>疾病预防控制机构</t>
  </si>
  <si>
    <t>2100402</t>
  </si>
  <si>
    <t>卫生监督机构</t>
  </si>
  <si>
    <t>2100403</t>
  </si>
  <si>
    <t>妇幼保健机构</t>
  </si>
  <si>
    <t>2100404</t>
  </si>
  <si>
    <t>精神卫生机构</t>
  </si>
  <si>
    <t>2100405</t>
  </si>
  <si>
    <t>应急救治机构</t>
  </si>
  <si>
    <t>2100406</t>
  </si>
  <si>
    <t>采供血机构</t>
  </si>
  <si>
    <t>2100407</t>
  </si>
  <si>
    <t>其他专业公共卫生机构</t>
  </si>
  <si>
    <t>2100408</t>
  </si>
  <si>
    <t>基本公共卫生服务</t>
  </si>
  <si>
    <t>2100409</t>
  </si>
  <si>
    <t>重大公共卫生专项</t>
  </si>
  <si>
    <t>2100410</t>
  </si>
  <si>
    <t>突发公共卫生事件应急处理</t>
  </si>
  <si>
    <t>2100499</t>
  </si>
  <si>
    <t>其他公共卫生支出</t>
  </si>
  <si>
    <t>21006</t>
  </si>
  <si>
    <t>中医药</t>
  </si>
  <si>
    <t>2100601</t>
  </si>
  <si>
    <t>中医（民族医）药专项</t>
  </si>
  <si>
    <t>2100699</t>
  </si>
  <si>
    <t>其他中医药支出</t>
  </si>
  <si>
    <t>21007</t>
  </si>
  <si>
    <t>计划生育事务</t>
  </si>
  <si>
    <t>2100716</t>
  </si>
  <si>
    <t>计划生育机构</t>
  </si>
  <si>
    <t>2100717</t>
  </si>
  <si>
    <t>计划生育服务</t>
  </si>
  <si>
    <t>2100799</t>
  </si>
  <si>
    <t>其他计划生育事务支出</t>
  </si>
  <si>
    <t>21010</t>
  </si>
  <si>
    <t>食品和药品监督管理事务</t>
  </si>
  <si>
    <t>2101001</t>
  </si>
  <si>
    <t>2101002</t>
  </si>
  <si>
    <t>2101003</t>
  </si>
  <si>
    <t>2101012</t>
  </si>
  <si>
    <t>药品事务</t>
  </si>
  <si>
    <t>2101014</t>
  </si>
  <si>
    <t>化妆品事务</t>
  </si>
  <si>
    <t>2101015</t>
  </si>
  <si>
    <t>医疗器械事务</t>
  </si>
  <si>
    <t>2101016</t>
  </si>
  <si>
    <t>食品安全事务</t>
  </si>
  <si>
    <t>2101050</t>
  </si>
  <si>
    <t>2101099</t>
  </si>
  <si>
    <t>其他食品和药品监督管理事务支出</t>
  </si>
  <si>
    <t>21011</t>
  </si>
  <si>
    <t>行政事业单位医疗</t>
  </si>
  <si>
    <t>2101101</t>
  </si>
  <si>
    <t>行政单位医疗</t>
  </si>
  <si>
    <t>2101102</t>
  </si>
  <si>
    <t>事业单位医疗</t>
  </si>
  <si>
    <t>2101103</t>
  </si>
  <si>
    <t>公务员医疗补助</t>
  </si>
  <si>
    <t>2101199</t>
  </si>
  <si>
    <t>其他行政事业单位医疗支出</t>
  </si>
  <si>
    <t>21012</t>
  </si>
  <si>
    <t>财政对基本医疗保险基金的补助</t>
  </si>
  <si>
    <t>2101201</t>
  </si>
  <si>
    <t>财政对城镇职工基本医疗保险基金的补助</t>
  </si>
  <si>
    <t>2101202</t>
  </si>
  <si>
    <t>财政对城乡居民基本医疗保险基金的补助</t>
  </si>
  <si>
    <t>2101203</t>
  </si>
  <si>
    <t>财政对新型农村合作医疗基金的补助</t>
  </si>
  <si>
    <t>2101204</t>
  </si>
  <si>
    <t>财政对城镇居民基本医疗保险基金的补助</t>
  </si>
  <si>
    <t>2101299</t>
  </si>
  <si>
    <t>财政对其他基本医疗保险基金的补助</t>
  </si>
  <si>
    <t>21013</t>
  </si>
  <si>
    <t>医疗救助</t>
  </si>
  <si>
    <t>2101301</t>
  </si>
  <si>
    <t>城乡医疗救助</t>
  </si>
  <si>
    <t>2101302</t>
  </si>
  <si>
    <t>疾病应急救助</t>
  </si>
  <si>
    <t>2101399</t>
  </si>
  <si>
    <t>其他医疗救助支出</t>
  </si>
  <si>
    <t>21014</t>
  </si>
  <si>
    <t>优抚对象医疗</t>
  </si>
  <si>
    <t>2101401</t>
  </si>
  <si>
    <t>优抚对象医疗补助</t>
  </si>
  <si>
    <t>2101499</t>
  </si>
  <si>
    <t>其他优抚对象医疗支出</t>
  </si>
  <si>
    <t>21099</t>
  </si>
  <si>
    <t>其他医疗卫生与计划生育支出</t>
  </si>
  <si>
    <t>2109901</t>
  </si>
  <si>
    <t>211</t>
  </si>
  <si>
    <t>21101</t>
  </si>
  <si>
    <t>环境保护管理事务</t>
  </si>
  <si>
    <t>2110101</t>
  </si>
  <si>
    <t>2110102</t>
  </si>
  <si>
    <t>2110103</t>
  </si>
  <si>
    <t>2110104</t>
  </si>
  <si>
    <t>环境保护宣传</t>
  </si>
  <si>
    <t>2110105</t>
  </si>
  <si>
    <t>环境保护法规、规划及标准</t>
  </si>
  <si>
    <t>2110106</t>
  </si>
  <si>
    <t>环境国际合作及履约</t>
  </si>
  <si>
    <t>2110107</t>
  </si>
  <si>
    <t>环境保护行政许可</t>
  </si>
  <si>
    <t>2110199</t>
  </si>
  <si>
    <t>其他环境保护管理事务支出</t>
  </si>
  <si>
    <t>21102</t>
  </si>
  <si>
    <t>环境监测与监察</t>
  </si>
  <si>
    <t>2110203</t>
  </si>
  <si>
    <t>建设项目环评审查与监督</t>
  </si>
  <si>
    <t>2110204</t>
  </si>
  <si>
    <t>核与辐射安全监督</t>
  </si>
  <si>
    <t>2110299</t>
  </si>
  <si>
    <t>其他环境监测与监察支出</t>
  </si>
  <si>
    <t>21103</t>
  </si>
  <si>
    <t>污染防治</t>
  </si>
  <si>
    <t>2110301</t>
  </si>
  <si>
    <t>大气</t>
  </si>
  <si>
    <t>2110302</t>
  </si>
  <si>
    <t>水体</t>
  </si>
  <si>
    <t>2110303</t>
  </si>
  <si>
    <t>噪声</t>
  </si>
  <si>
    <t>2110304</t>
  </si>
  <si>
    <t>固体废弃物与化学品</t>
  </si>
  <si>
    <t>2110305</t>
  </si>
  <si>
    <t>放射源和放射性废物监管</t>
  </si>
  <si>
    <t>2110306</t>
  </si>
  <si>
    <t>辐射</t>
  </si>
  <si>
    <t>2110307</t>
  </si>
  <si>
    <t>排污费安排的支出</t>
  </si>
  <si>
    <t>2110399</t>
  </si>
  <si>
    <t>其他污染防治支出</t>
  </si>
  <si>
    <t>21104</t>
  </si>
  <si>
    <t>自然生态保护</t>
  </si>
  <si>
    <t>2110401</t>
  </si>
  <si>
    <t>生态保护</t>
  </si>
  <si>
    <t>2110402</t>
  </si>
  <si>
    <t>农村环境保护</t>
  </si>
  <si>
    <t>2110403</t>
  </si>
  <si>
    <t>自然保护区</t>
  </si>
  <si>
    <t>2110404</t>
  </si>
  <si>
    <t>生物及物种资源保护</t>
  </si>
  <si>
    <t>2110499</t>
  </si>
  <si>
    <t>其他自然生态保护支出</t>
  </si>
  <si>
    <t>21105</t>
  </si>
  <si>
    <t>天然林保护</t>
  </si>
  <si>
    <t>2110501</t>
  </si>
  <si>
    <t>森林管护</t>
  </si>
  <si>
    <t>2110502</t>
  </si>
  <si>
    <t>社会保险补助</t>
  </si>
  <si>
    <t>2110503</t>
  </si>
  <si>
    <t>政策性社会性支出补助</t>
  </si>
  <si>
    <t>2110506</t>
  </si>
  <si>
    <t>天然林保护工程建设</t>
  </si>
  <si>
    <t>2110599</t>
  </si>
  <si>
    <t>其他天然林保护支出</t>
  </si>
  <si>
    <t>21106</t>
  </si>
  <si>
    <t>退耕还林</t>
  </si>
  <si>
    <t>2110602</t>
  </si>
  <si>
    <t>退耕现金</t>
  </si>
  <si>
    <t>2110603</t>
  </si>
  <si>
    <t>退耕还林粮食折现补贴</t>
  </si>
  <si>
    <t>2110604</t>
  </si>
  <si>
    <t>退耕还林粮食费用补贴</t>
  </si>
  <si>
    <t>2110605</t>
  </si>
  <si>
    <t>退耕还林工程建设</t>
  </si>
  <si>
    <t>2110699</t>
  </si>
  <si>
    <t>其他退耕还林支出</t>
  </si>
  <si>
    <t>21107</t>
  </si>
  <si>
    <t>风沙荒漠治理</t>
  </si>
  <si>
    <t>2110704</t>
  </si>
  <si>
    <t>京津风沙源治理工程建设</t>
  </si>
  <si>
    <t>2110799</t>
  </si>
  <si>
    <t>其他风沙荒漠治理支出</t>
  </si>
  <si>
    <t>21108</t>
  </si>
  <si>
    <t>退牧还草</t>
  </si>
  <si>
    <t>2110804</t>
  </si>
  <si>
    <t>退牧还草工程建设</t>
  </si>
  <si>
    <t>2110899</t>
  </si>
  <si>
    <t>其他退牧还草支出</t>
  </si>
  <si>
    <t>21109</t>
  </si>
  <si>
    <t>已垦草原退耕还草</t>
  </si>
  <si>
    <t>2110901</t>
  </si>
  <si>
    <t>21110</t>
  </si>
  <si>
    <t>能源节约利用</t>
  </si>
  <si>
    <t>2111001</t>
  </si>
  <si>
    <t>21111</t>
  </si>
  <si>
    <t>污染减排</t>
  </si>
  <si>
    <t>2111101</t>
  </si>
  <si>
    <t>环境监测与信息</t>
  </si>
  <si>
    <t>2111102</t>
  </si>
  <si>
    <t>环境执法监察</t>
  </si>
  <si>
    <t>2111103</t>
  </si>
  <si>
    <t>减排专项支出</t>
  </si>
  <si>
    <t>2111104</t>
  </si>
  <si>
    <t>清洁生产专项支出</t>
  </si>
  <si>
    <t>2111199</t>
  </si>
  <si>
    <t>其他污染减排支出</t>
  </si>
  <si>
    <t>21112</t>
  </si>
  <si>
    <t>可再生能源</t>
  </si>
  <si>
    <t>2111201</t>
  </si>
  <si>
    <t>21113</t>
  </si>
  <si>
    <t>循环经济</t>
  </si>
  <si>
    <t>2111301</t>
  </si>
  <si>
    <t>21114</t>
  </si>
  <si>
    <t>能源管理事务</t>
  </si>
  <si>
    <t>2111401</t>
  </si>
  <si>
    <t>2111402</t>
  </si>
  <si>
    <t>2111403</t>
  </si>
  <si>
    <t>2111404</t>
  </si>
  <si>
    <t>能源预测预警</t>
  </si>
  <si>
    <t>2111405</t>
  </si>
  <si>
    <t>能源战略规划与实施</t>
  </si>
  <si>
    <t>2111406</t>
  </si>
  <si>
    <t>能源科技装备</t>
  </si>
  <si>
    <t>2111407</t>
  </si>
  <si>
    <t>能源行业管理</t>
  </si>
  <si>
    <t>2111408</t>
  </si>
  <si>
    <t>能源管理</t>
  </si>
  <si>
    <t>2111409</t>
  </si>
  <si>
    <t>石油储备发展管理</t>
  </si>
  <si>
    <t>2111410</t>
  </si>
  <si>
    <t>能源调查</t>
  </si>
  <si>
    <t>2111411</t>
  </si>
  <si>
    <t>2111413</t>
  </si>
  <si>
    <t>农村电网建设</t>
  </si>
  <si>
    <t>2111450</t>
  </si>
  <si>
    <t>2111499</t>
  </si>
  <si>
    <t>其他能源管理事务支出</t>
  </si>
  <si>
    <t>21199</t>
  </si>
  <si>
    <t>其他节能环保支出</t>
  </si>
  <si>
    <t>2119901</t>
  </si>
  <si>
    <t>212</t>
  </si>
  <si>
    <t>21201</t>
  </si>
  <si>
    <t>城乡社区管理事务</t>
  </si>
  <si>
    <t>2120101</t>
  </si>
  <si>
    <t>2120102</t>
  </si>
  <si>
    <t>2120103</t>
  </si>
  <si>
    <t>2120104</t>
  </si>
  <si>
    <t>城管执法</t>
  </si>
  <si>
    <t>2120105</t>
  </si>
  <si>
    <t>工程建设标准规范编制与监管</t>
  </si>
  <si>
    <t>2120106</t>
  </si>
  <si>
    <t>工程建设管理</t>
  </si>
  <si>
    <t>2120107</t>
  </si>
  <si>
    <t>市政公用行业市场监管</t>
  </si>
  <si>
    <t>2120108</t>
  </si>
  <si>
    <t>国家重点风景区规划与保护</t>
  </si>
  <si>
    <t>2120109</t>
  </si>
  <si>
    <t>住宅建设与房地产市场监管</t>
  </si>
  <si>
    <t>2120110</t>
  </si>
  <si>
    <t>执业资格注册、资质审查</t>
  </si>
  <si>
    <t>2120199</t>
  </si>
  <si>
    <t>其他城乡社区管理事务支出</t>
  </si>
  <si>
    <t>21202</t>
  </si>
  <si>
    <t>城乡社区规划与管理</t>
  </si>
  <si>
    <t>2120201</t>
  </si>
  <si>
    <t>21203</t>
  </si>
  <si>
    <t>城乡社区公共设施</t>
  </si>
  <si>
    <t>2120303</t>
  </si>
  <si>
    <t>小城镇基础设施建设</t>
  </si>
  <si>
    <t>2120399</t>
  </si>
  <si>
    <t>其他城乡社区公共设施支出</t>
  </si>
  <si>
    <t>21205</t>
  </si>
  <si>
    <t>城乡社区环境卫生</t>
  </si>
  <si>
    <t>2120501</t>
  </si>
  <si>
    <t>21206</t>
  </si>
  <si>
    <t>建设市场管理与监督</t>
  </si>
  <si>
    <t>2120601</t>
  </si>
  <si>
    <t>21299</t>
  </si>
  <si>
    <t>其他城乡社区支出</t>
  </si>
  <si>
    <t>2129999</t>
  </si>
  <si>
    <t>213</t>
  </si>
  <si>
    <t>21301</t>
  </si>
  <si>
    <t>农业</t>
  </si>
  <si>
    <t>2130101</t>
  </si>
  <si>
    <t>2130102</t>
  </si>
  <si>
    <t>2130103</t>
  </si>
  <si>
    <t>2130104</t>
  </si>
  <si>
    <t>2130105</t>
  </si>
  <si>
    <t>农垦运行</t>
  </si>
  <si>
    <t>2130106</t>
  </si>
  <si>
    <t>科技转化与推广服务</t>
  </si>
  <si>
    <t>2130108</t>
  </si>
  <si>
    <t>病虫害控制</t>
  </si>
  <si>
    <t>2130109</t>
  </si>
  <si>
    <t>农产品质量安全</t>
  </si>
  <si>
    <t>2130110</t>
  </si>
  <si>
    <t>执法监管</t>
  </si>
  <si>
    <t>2130111</t>
  </si>
  <si>
    <t>统计监测与信息服务</t>
  </si>
  <si>
    <t>2130112</t>
  </si>
  <si>
    <t>农业行业业务管理</t>
  </si>
  <si>
    <t>2130114</t>
  </si>
  <si>
    <t>对外交流与合作</t>
  </si>
  <si>
    <t>2130119</t>
  </si>
  <si>
    <t>防灾救灾</t>
  </si>
  <si>
    <t>2130120</t>
  </si>
  <si>
    <t>稳定农民收入补贴</t>
  </si>
  <si>
    <t>2130121</t>
  </si>
  <si>
    <t>农业结构调整补贴</t>
  </si>
  <si>
    <t>2130122</t>
  </si>
  <si>
    <t>农业生产支持补贴</t>
  </si>
  <si>
    <t>2130124</t>
  </si>
  <si>
    <t>农业组织化与产业化经营</t>
  </si>
  <si>
    <t>2130125</t>
  </si>
  <si>
    <t>农产品加工与促销</t>
  </si>
  <si>
    <t>2130126</t>
  </si>
  <si>
    <t>农村公益事业</t>
  </si>
  <si>
    <t>2130129</t>
  </si>
  <si>
    <t>综合财力补助</t>
  </si>
  <si>
    <t>2130135</t>
  </si>
  <si>
    <t>农业资源保护修复与利用</t>
  </si>
  <si>
    <t>2130142</t>
  </si>
  <si>
    <t>农村道路建设</t>
  </si>
  <si>
    <t>2130148</t>
  </si>
  <si>
    <t>成品油价格改革对渔业的补贴</t>
  </si>
  <si>
    <t>2130152</t>
  </si>
  <si>
    <t>对高校毕业生到基层任职补助</t>
  </si>
  <si>
    <t>2130199</t>
  </si>
  <si>
    <t>其他农业支出</t>
  </si>
  <si>
    <t>21302</t>
  </si>
  <si>
    <t>林业</t>
  </si>
  <si>
    <t>2130201</t>
  </si>
  <si>
    <t>2130202</t>
  </si>
  <si>
    <t>2130203</t>
  </si>
  <si>
    <t>2130204</t>
  </si>
  <si>
    <t>林业事业机构</t>
  </si>
  <si>
    <t>2130205</t>
  </si>
  <si>
    <t>森林培育</t>
  </si>
  <si>
    <t>2130206</t>
  </si>
  <si>
    <t>林业技术推广</t>
  </si>
  <si>
    <t>2130207</t>
  </si>
  <si>
    <t>森林资源管理</t>
  </si>
  <si>
    <t>2130208</t>
  </si>
  <si>
    <t>森林资源监测</t>
  </si>
  <si>
    <t>2130209</t>
  </si>
  <si>
    <t>森林生态效益补偿</t>
  </si>
  <si>
    <t>2130210</t>
  </si>
  <si>
    <t>林业自然保护区</t>
  </si>
  <si>
    <t>2130211</t>
  </si>
  <si>
    <t>动植物保护</t>
  </si>
  <si>
    <t>2130212</t>
  </si>
  <si>
    <t>湿地保护</t>
  </si>
  <si>
    <t>2130213</t>
  </si>
  <si>
    <t>林业执法与监督</t>
  </si>
  <si>
    <t>2130216</t>
  </si>
  <si>
    <t>林业检疫检测</t>
  </si>
  <si>
    <t>2130217</t>
  </si>
  <si>
    <t>防沙治沙</t>
  </si>
  <si>
    <t>2130218</t>
  </si>
  <si>
    <t>林业质量安全</t>
  </si>
  <si>
    <t>2130219</t>
  </si>
  <si>
    <t>林业工程与项目管理</t>
  </si>
  <si>
    <t>2130220</t>
  </si>
  <si>
    <t>林业对外合作与交流</t>
  </si>
  <si>
    <t>2130221</t>
  </si>
  <si>
    <t>林业产业化</t>
  </si>
  <si>
    <t>2130223</t>
  </si>
  <si>
    <t>信息管理</t>
  </si>
  <si>
    <t>2130224</t>
  </si>
  <si>
    <t>林业政策制定与宣传</t>
  </si>
  <si>
    <t>2130225</t>
  </si>
  <si>
    <t>林业资金审计稽查</t>
  </si>
  <si>
    <t>2130226</t>
  </si>
  <si>
    <t>林区公共支出</t>
  </si>
  <si>
    <t>2130227</t>
  </si>
  <si>
    <t>林业贷款贴息</t>
  </si>
  <si>
    <t>2130232</t>
  </si>
  <si>
    <t>成品油价格改革对林业的补贴</t>
  </si>
  <si>
    <t>2130234</t>
  </si>
  <si>
    <t>林业防灾减灾</t>
  </si>
  <si>
    <t>2130299</t>
  </si>
  <si>
    <t>其他林业支出</t>
  </si>
  <si>
    <t>21303</t>
  </si>
  <si>
    <t>水利</t>
  </si>
  <si>
    <t>2130301</t>
  </si>
  <si>
    <t>2130302</t>
  </si>
  <si>
    <t>2130303</t>
  </si>
  <si>
    <t>2130304</t>
  </si>
  <si>
    <t>水利行业业务管理</t>
  </si>
  <si>
    <t>2130305</t>
  </si>
  <si>
    <t>水利工程建设</t>
  </si>
  <si>
    <t>2130306</t>
  </si>
  <si>
    <t>水利工程运行与维护</t>
  </si>
  <si>
    <t>2130307</t>
  </si>
  <si>
    <t>长江黄河等流域管理</t>
  </si>
  <si>
    <t>2130308</t>
  </si>
  <si>
    <t>水利前期工作</t>
  </si>
  <si>
    <t>2130309</t>
  </si>
  <si>
    <t>水利执法监督</t>
  </si>
  <si>
    <t>2130310</t>
  </si>
  <si>
    <t>水土保持</t>
  </si>
  <si>
    <t>2130311</t>
  </si>
  <si>
    <t>水资源节约管理与保护</t>
  </si>
  <si>
    <t>2130312</t>
  </si>
  <si>
    <t>水质监测</t>
  </si>
  <si>
    <t>2130313</t>
  </si>
  <si>
    <t>水文测报</t>
  </si>
  <si>
    <t>2130314</t>
  </si>
  <si>
    <t>防汛</t>
  </si>
  <si>
    <t>2130315</t>
  </si>
  <si>
    <t>抗旱</t>
  </si>
  <si>
    <t>2130316</t>
  </si>
  <si>
    <t>农田水利</t>
  </si>
  <si>
    <t>2130317</t>
  </si>
  <si>
    <t>水利技术推广</t>
  </si>
  <si>
    <t>2130318</t>
  </si>
  <si>
    <t>国际河流治理与管理</t>
  </si>
  <si>
    <t>2130319</t>
  </si>
  <si>
    <t>江河湖库水系综合整治</t>
  </si>
  <si>
    <t>2130321</t>
  </si>
  <si>
    <t>大中型水库移民后期扶持专项支出</t>
  </si>
  <si>
    <t>2130322</t>
  </si>
  <si>
    <t>水利安全监督</t>
  </si>
  <si>
    <t>2130331</t>
  </si>
  <si>
    <t>水资源费安排的支出</t>
  </si>
  <si>
    <t>2130332</t>
  </si>
  <si>
    <t>砂石资源费支出</t>
  </si>
  <si>
    <t>2130333</t>
  </si>
  <si>
    <t>2130334</t>
  </si>
  <si>
    <t>水利建设移民支出</t>
  </si>
  <si>
    <t>2130335</t>
  </si>
  <si>
    <t>农村人畜饮水</t>
  </si>
  <si>
    <t>2130399</t>
  </si>
  <si>
    <t>其他水利支出</t>
  </si>
  <si>
    <t>21304</t>
  </si>
  <si>
    <t>南水北调</t>
  </si>
  <si>
    <t>2130401</t>
  </si>
  <si>
    <t>2130402</t>
  </si>
  <si>
    <t>2130403</t>
  </si>
  <si>
    <t>2130404</t>
  </si>
  <si>
    <t>南水北调工程建设</t>
  </si>
  <si>
    <t>2130405</t>
  </si>
  <si>
    <t>政策研究与信息管理</t>
  </si>
  <si>
    <t>2130406</t>
  </si>
  <si>
    <t>工程稽查</t>
  </si>
  <si>
    <t>2130407</t>
  </si>
  <si>
    <t>前期工作</t>
  </si>
  <si>
    <t>2130408</t>
  </si>
  <si>
    <t>南水北调技术推广</t>
  </si>
  <si>
    <t>2130409</t>
  </si>
  <si>
    <t>环境、移民及水资源管理与保护</t>
  </si>
  <si>
    <t>2130499</t>
  </si>
  <si>
    <t>其他南水北调支出</t>
  </si>
  <si>
    <t>21305</t>
  </si>
  <si>
    <t>扶贫</t>
  </si>
  <si>
    <t>2130501</t>
  </si>
  <si>
    <t>2130502</t>
  </si>
  <si>
    <t>2130503</t>
  </si>
  <si>
    <t>2130504</t>
  </si>
  <si>
    <t>农村基础设施建设</t>
  </si>
  <si>
    <t>2130505</t>
  </si>
  <si>
    <t>生产发展</t>
  </si>
  <si>
    <t>2130506</t>
  </si>
  <si>
    <t>社会发展</t>
  </si>
  <si>
    <t>2130507</t>
  </si>
  <si>
    <t>扶贫贷款奖补和贴息</t>
  </si>
  <si>
    <t>2130508</t>
  </si>
  <si>
    <t>“三西”农业建设专项补助</t>
  </si>
  <si>
    <t>2130550</t>
  </si>
  <si>
    <t>扶贫事业机构</t>
  </si>
  <si>
    <t>2130599</t>
  </si>
  <si>
    <t>其他扶贫支出</t>
  </si>
  <si>
    <t>21306</t>
  </si>
  <si>
    <t>农业综合开发</t>
  </si>
  <si>
    <t>2130601</t>
  </si>
  <si>
    <t>2130602</t>
  </si>
  <si>
    <t>土地治理</t>
  </si>
  <si>
    <t>2130603</t>
  </si>
  <si>
    <t>产业化经营</t>
  </si>
  <si>
    <t>2130604</t>
  </si>
  <si>
    <t>科技示范</t>
  </si>
  <si>
    <t>2130699</t>
  </si>
  <si>
    <t>其他农业综合开发支出</t>
  </si>
  <si>
    <t>21307</t>
  </si>
  <si>
    <t>农村综合改革</t>
  </si>
  <si>
    <t>2130701</t>
  </si>
  <si>
    <t>对村级一事一议的补助</t>
  </si>
  <si>
    <t>2130704</t>
  </si>
  <si>
    <t>国有农场办社会职能改革补助</t>
  </si>
  <si>
    <t>2130705</t>
  </si>
  <si>
    <t>对村民委员会和村党支部的补助</t>
  </si>
  <si>
    <t>2130706</t>
  </si>
  <si>
    <t>对村集体经济组织的补助</t>
  </si>
  <si>
    <t>2130707</t>
  </si>
  <si>
    <t>农村综合改革示范试点补助</t>
  </si>
  <si>
    <t>2130799</t>
  </si>
  <si>
    <t>其他农村综合改革支出</t>
  </si>
  <si>
    <t>21308</t>
  </si>
  <si>
    <t>普惠金融发展支出</t>
  </si>
  <si>
    <t>2130801</t>
  </si>
  <si>
    <t>支持农村金融机构</t>
  </si>
  <si>
    <t>2130802</t>
  </si>
  <si>
    <t>涉农贷款增量奖励</t>
  </si>
  <si>
    <t>2130803</t>
  </si>
  <si>
    <t>农业保险保费补贴</t>
  </si>
  <si>
    <t>2130804</t>
  </si>
  <si>
    <t>创业担保贷款贴息</t>
  </si>
  <si>
    <t>2130805</t>
  </si>
  <si>
    <t>补充创业担保贷款基金</t>
  </si>
  <si>
    <t>2130899</t>
  </si>
  <si>
    <t>其他普惠金融发展支出</t>
  </si>
  <si>
    <t>21309</t>
  </si>
  <si>
    <t>目标价格补贴</t>
  </si>
  <si>
    <t>2130901</t>
  </si>
  <si>
    <t>棉花目标价格补贴</t>
  </si>
  <si>
    <t>2130902</t>
  </si>
  <si>
    <t>大豆目标价格补贴</t>
  </si>
  <si>
    <t>2130999</t>
  </si>
  <si>
    <t>其他目标价格补贴</t>
  </si>
  <si>
    <t>21399</t>
  </si>
  <si>
    <t>其他农林水支出</t>
  </si>
  <si>
    <t>2139901</t>
  </si>
  <si>
    <t>化解其他公益性乡村债务支出</t>
  </si>
  <si>
    <t>2139999</t>
  </si>
  <si>
    <t>214</t>
  </si>
  <si>
    <t>21401</t>
  </si>
  <si>
    <t>公路水路运输</t>
  </si>
  <si>
    <t>2140101</t>
  </si>
  <si>
    <t>2140102</t>
  </si>
  <si>
    <t>2140103</t>
  </si>
  <si>
    <t>2140104</t>
  </si>
  <si>
    <t>公路建设</t>
  </si>
  <si>
    <t>2140106</t>
  </si>
  <si>
    <t>公路养护</t>
  </si>
  <si>
    <t>2140109</t>
  </si>
  <si>
    <t>交通运输信息化建设</t>
  </si>
  <si>
    <t>2140110</t>
  </si>
  <si>
    <t>公路和运输安全</t>
  </si>
  <si>
    <t>2140111</t>
  </si>
  <si>
    <t>公路还贷专项</t>
  </si>
  <si>
    <t>2140112</t>
  </si>
  <si>
    <t>公路运输管理</t>
  </si>
  <si>
    <t>2140114</t>
  </si>
  <si>
    <t>公路和运输技术标准化建设</t>
  </si>
  <si>
    <t>2140122</t>
  </si>
  <si>
    <t>港口设施</t>
  </si>
  <si>
    <t>2140123</t>
  </si>
  <si>
    <t>航道维护</t>
  </si>
  <si>
    <t>2140127</t>
  </si>
  <si>
    <t>船舶检验</t>
  </si>
  <si>
    <t>2140128</t>
  </si>
  <si>
    <t>救助打捞</t>
  </si>
  <si>
    <t>2140129</t>
  </si>
  <si>
    <t>内河运输</t>
  </si>
  <si>
    <t>2140130</t>
  </si>
  <si>
    <t>远洋运输</t>
  </si>
  <si>
    <t>2140131</t>
  </si>
  <si>
    <t>海事管理</t>
  </si>
  <si>
    <t>2140133</t>
  </si>
  <si>
    <t>航标事业发展支出</t>
  </si>
  <si>
    <t>2140136</t>
  </si>
  <si>
    <t>水路运输管理支出</t>
  </si>
  <si>
    <t>2140138</t>
  </si>
  <si>
    <t>口岸建设</t>
  </si>
  <si>
    <t>2140139</t>
  </si>
  <si>
    <t>取消政府还贷二级公路收费专项支出</t>
  </si>
  <si>
    <t>2140199</t>
  </si>
  <si>
    <t>其他公路水路运输支出</t>
  </si>
  <si>
    <t>21402</t>
  </si>
  <si>
    <t>铁路运输</t>
  </si>
  <si>
    <t>2140201</t>
  </si>
  <si>
    <t>2140202</t>
  </si>
  <si>
    <t>2140203</t>
  </si>
  <si>
    <t>2140204</t>
  </si>
  <si>
    <t>铁路路网建设</t>
  </si>
  <si>
    <t>2140205</t>
  </si>
  <si>
    <t>铁路还贷专项</t>
  </si>
  <si>
    <t>2140206</t>
  </si>
  <si>
    <t>铁路安全</t>
  </si>
  <si>
    <t>2140207</t>
  </si>
  <si>
    <t>铁路专项运输</t>
  </si>
  <si>
    <t>2140208</t>
  </si>
  <si>
    <t>行业监管</t>
  </si>
  <si>
    <t>2140299</t>
  </si>
  <si>
    <t>其他铁路运输支出</t>
  </si>
  <si>
    <t>21403</t>
  </si>
  <si>
    <t>民用航空运输</t>
  </si>
  <si>
    <t>2140301</t>
  </si>
  <si>
    <t>2140302</t>
  </si>
  <si>
    <t>2140303</t>
  </si>
  <si>
    <t>2140304</t>
  </si>
  <si>
    <t>机场建设</t>
  </si>
  <si>
    <t>2140305</t>
  </si>
  <si>
    <t>空管系统建设</t>
  </si>
  <si>
    <t>2140306</t>
  </si>
  <si>
    <t>民航还贷专项支出</t>
  </si>
  <si>
    <t>2140307</t>
  </si>
  <si>
    <t>民用航空安全</t>
  </si>
  <si>
    <t>2140308</t>
  </si>
  <si>
    <t>民航专项运输</t>
  </si>
  <si>
    <t>2140399</t>
  </si>
  <si>
    <t>其他民用航空运输支出</t>
  </si>
  <si>
    <t>21404</t>
  </si>
  <si>
    <t>成品油价格改革对交通运输的补贴</t>
  </si>
  <si>
    <t>2140401</t>
  </si>
  <si>
    <t>对城市公交的补贴</t>
  </si>
  <si>
    <t>2140402</t>
  </si>
  <si>
    <t>对农村道路客运的补贴</t>
  </si>
  <si>
    <t>2140403</t>
  </si>
  <si>
    <t>对出租车的补贴</t>
  </si>
  <si>
    <t>2140499</t>
  </si>
  <si>
    <t>成品油价格改革补贴其他支出</t>
  </si>
  <si>
    <t>21405</t>
  </si>
  <si>
    <t>邮政业支出</t>
  </si>
  <si>
    <t>2140501</t>
  </si>
  <si>
    <t>2140502</t>
  </si>
  <si>
    <t>2140503</t>
  </si>
  <si>
    <t>2140504</t>
  </si>
  <si>
    <t>2140505</t>
  </si>
  <si>
    <t>邮政普遍服务与特殊服务</t>
  </si>
  <si>
    <t>2140599</t>
  </si>
  <si>
    <t>其他邮政业支出</t>
  </si>
  <si>
    <t>21406</t>
  </si>
  <si>
    <t>车辆购置税支出</t>
  </si>
  <si>
    <t>2140601</t>
  </si>
  <si>
    <t>车辆购置税用于公路等基础设施建设支出</t>
  </si>
  <si>
    <t>2140602</t>
  </si>
  <si>
    <t>车辆购置税用于农村公路建设支出</t>
  </si>
  <si>
    <t>2140603</t>
  </si>
  <si>
    <t>车辆购置税用于老旧汽车报废更新补贴支出</t>
  </si>
  <si>
    <t>2140699</t>
  </si>
  <si>
    <t>车辆购置税其他支出</t>
  </si>
  <si>
    <t>21499</t>
  </si>
  <si>
    <t>其他交通运输支出</t>
  </si>
  <si>
    <t>2149901</t>
  </si>
  <si>
    <t>公共交通运营补助</t>
  </si>
  <si>
    <t>2149999</t>
  </si>
  <si>
    <t>215</t>
  </si>
  <si>
    <t>21501</t>
  </si>
  <si>
    <t>资源勘探开发</t>
  </si>
  <si>
    <t>2150101</t>
  </si>
  <si>
    <t>2150102</t>
  </si>
  <si>
    <t>2150103</t>
  </si>
  <si>
    <t>2150104</t>
  </si>
  <si>
    <t>煤炭勘探开采和洗选</t>
  </si>
  <si>
    <t>2150105</t>
  </si>
  <si>
    <t>石油和天然气勘探开采</t>
  </si>
  <si>
    <t>2150106</t>
  </si>
  <si>
    <t>黑色金属矿勘探和采选</t>
  </si>
  <si>
    <t>2150107</t>
  </si>
  <si>
    <t>有色金属矿勘探和采选</t>
  </si>
  <si>
    <t>2150108</t>
  </si>
  <si>
    <t>非金属矿勘探和采选</t>
  </si>
  <si>
    <t>2150199</t>
  </si>
  <si>
    <t>其他资源勘探业支出</t>
  </si>
  <si>
    <t>21502</t>
  </si>
  <si>
    <t>制造业</t>
  </si>
  <si>
    <t>2150201</t>
  </si>
  <si>
    <t>2150202</t>
  </si>
  <si>
    <t>2150203</t>
  </si>
  <si>
    <t>2150204</t>
  </si>
  <si>
    <t>纺织业</t>
  </si>
  <si>
    <t>2150205</t>
  </si>
  <si>
    <t>医药制造业</t>
  </si>
  <si>
    <t>2150206</t>
  </si>
  <si>
    <t>非金属矿物制品业</t>
  </si>
  <si>
    <t>2150207</t>
  </si>
  <si>
    <t>通信设备、计算机及其他电子设备制造业</t>
  </si>
  <si>
    <t>2150208</t>
  </si>
  <si>
    <t>交通运输设备制造业</t>
  </si>
  <si>
    <t>2150209</t>
  </si>
  <si>
    <t>电气机械及器材制造业</t>
  </si>
  <si>
    <t>2150210</t>
  </si>
  <si>
    <t>工艺品及其他制造业</t>
  </si>
  <si>
    <t>2150212</t>
  </si>
  <si>
    <t>石油加工、炼焦及核燃料加工业</t>
  </si>
  <si>
    <t>2150213</t>
  </si>
  <si>
    <t>化学原料及化学制品制造业</t>
  </si>
  <si>
    <t>2150214</t>
  </si>
  <si>
    <t>黑色金属冶炼及压延加工业</t>
  </si>
  <si>
    <t>2150215</t>
  </si>
  <si>
    <t>有色金属冶炼及压延加工业</t>
  </si>
  <si>
    <t>2150299</t>
  </si>
  <si>
    <t>其他制造业支出</t>
  </si>
  <si>
    <t>21503</t>
  </si>
  <si>
    <t>建筑业</t>
  </si>
  <si>
    <t>2150301</t>
  </si>
  <si>
    <t>2150302</t>
  </si>
  <si>
    <t>2150303</t>
  </si>
  <si>
    <t>2150399</t>
  </si>
  <si>
    <t>其他建筑业支出</t>
  </si>
  <si>
    <t>21505</t>
  </si>
  <si>
    <t>工业和信息产业监管</t>
  </si>
  <si>
    <t>2150501</t>
  </si>
  <si>
    <t>2150502</t>
  </si>
  <si>
    <t>2150503</t>
  </si>
  <si>
    <t>2150505</t>
  </si>
  <si>
    <t>战备应急</t>
  </si>
  <si>
    <t>2150506</t>
  </si>
  <si>
    <t>信息安全建设</t>
  </si>
  <si>
    <t>2150507</t>
  </si>
  <si>
    <t>专用通信</t>
  </si>
  <si>
    <t>2150508</t>
  </si>
  <si>
    <t>无线电监管</t>
  </si>
  <si>
    <t>2150509</t>
  </si>
  <si>
    <t>工业和信息产业战略研究与标准制定</t>
  </si>
  <si>
    <t>2150510</t>
  </si>
  <si>
    <t>工业和信息产业支持</t>
  </si>
  <si>
    <t>2150511</t>
  </si>
  <si>
    <t>电子专项工程</t>
  </si>
  <si>
    <t>2150513</t>
  </si>
  <si>
    <t>2150515</t>
  </si>
  <si>
    <t>技术基础研究</t>
  </si>
  <si>
    <t>2150599</t>
  </si>
  <si>
    <t>其他工业和信息产业监管支出</t>
  </si>
  <si>
    <t>21506</t>
  </si>
  <si>
    <t>安全生产监管</t>
  </si>
  <si>
    <t>2150601</t>
  </si>
  <si>
    <t>2150602</t>
  </si>
  <si>
    <t>2150603</t>
  </si>
  <si>
    <t>2150604</t>
  </si>
  <si>
    <t>国务院安委会专项</t>
  </si>
  <si>
    <t>2150605</t>
  </si>
  <si>
    <t>安全监管监察专项</t>
  </si>
  <si>
    <t>2150606</t>
  </si>
  <si>
    <t>应急救援支出</t>
  </si>
  <si>
    <t>2150607</t>
  </si>
  <si>
    <t>煤炭安全</t>
  </si>
  <si>
    <t>2150699</t>
  </si>
  <si>
    <t>其他安全生产监管支出</t>
  </si>
  <si>
    <t>21507</t>
  </si>
  <si>
    <t>国有资产监管</t>
  </si>
  <si>
    <t>2150701</t>
  </si>
  <si>
    <t>2150702</t>
  </si>
  <si>
    <t>2150703</t>
  </si>
  <si>
    <t>2150704</t>
  </si>
  <si>
    <t>国有企业监事会专项</t>
  </si>
  <si>
    <t>2150705</t>
  </si>
  <si>
    <t>中央企业专项管理</t>
  </si>
  <si>
    <t>2150799</t>
  </si>
  <si>
    <t>其他国有资产监管支出</t>
  </si>
  <si>
    <t>21508</t>
  </si>
  <si>
    <t>支持中小企业发展和管理支出</t>
  </si>
  <si>
    <t>2150801</t>
  </si>
  <si>
    <t>2150802</t>
  </si>
  <si>
    <t>2150803</t>
  </si>
  <si>
    <t>2150804</t>
  </si>
  <si>
    <t>科技型中小企业技术创新基金</t>
  </si>
  <si>
    <t>2150805</t>
  </si>
  <si>
    <t>中小企业发展专项</t>
  </si>
  <si>
    <t>2150899</t>
  </si>
  <si>
    <t>其他支持中小企业发展和管理支出</t>
  </si>
  <si>
    <t>21599</t>
  </si>
  <si>
    <t>其他资源勘探信息等支出</t>
  </si>
  <si>
    <t>2159901</t>
  </si>
  <si>
    <t>黄金事务</t>
  </si>
  <si>
    <t>2159902</t>
  </si>
  <si>
    <t>建设项目贷款贴息</t>
  </si>
  <si>
    <t>2159904</t>
  </si>
  <si>
    <t>技术改造支出</t>
  </si>
  <si>
    <t>2159905</t>
  </si>
  <si>
    <t>中药材扶持资金支出</t>
  </si>
  <si>
    <t>2159906</t>
  </si>
  <si>
    <t>重点产业振兴和技术改造项目贷款贴息</t>
  </si>
  <si>
    <t>2159999</t>
  </si>
  <si>
    <t>216</t>
  </si>
  <si>
    <t>21602</t>
  </si>
  <si>
    <t>商业流通事务</t>
  </si>
  <si>
    <t>2160201</t>
  </si>
  <si>
    <t>2160202</t>
  </si>
  <si>
    <t>2160203</t>
  </si>
  <si>
    <t>2160216</t>
  </si>
  <si>
    <t>食品流通安全补贴</t>
  </si>
  <si>
    <t>2160217</t>
  </si>
  <si>
    <t>市场监测及信息管理</t>
  </si>
  <si>
    <t>2160218</t>
  </si>
  <si>
    <t>民贸企业补贴</t>
  </si>
  <si>
    <t>2160219</t>
  </si>
  <si>
    <t>民贸民品贷款贴息</t>
  </si>
  <si>
    <t>2160250</t>
  </si>
  <si>
    <t>2160299</t>
  </si>
  <si>
    <t>其他商业流通事务支出</t>
  </si>
  <si>
    <t>21605</t>
  </si>
  <si>
    <t>旅游业管理与服务支出</t>
  </si>
  <si>
    <t>2160501</t>
  </si>
  <si>
    <t>2160502</t>
  </si>
  <si>
    <t>2160503</t>
  </si>
  <si>
    <t>2160504</t>
  </si>
  <si>
    <t>旅游宣传</t>
  </si>
  <si>
    <t>2160505</t>
  </si>
  <si>
    <t>旅游行业业务管理</t>
  </si>
  <si>
    <t>2160599</t>
  </si>
  <si>
    <t>其他旅游业管理与服务支出</t>
  </si>
  <si>
    <t>21606</t>
  </si>
  <si>
    <t>涉外发展服务支出</t>
  </si>
  <si>
    <t>2160601</t>
  </si>
  <si>
    <t>2160602</t>
  </si>
  <si>
    <t>2160603</t>
  </si>
  <si>
    <t>2160607</t>
  </si>
  <si>
    <t>外商投资环境建设补助资金</t>
  </si>
  <si>
    <t>2160699</t>
  </si>
  <si>
    <t>其他涉外发展服务支出</t>
  </si>
  <si>
    <t>21699</t>
  </si>
  <si>
    <t>其他商业服务业等支出</t>
  </si>
  <si>
    <t>2169901</t>
  </si>
  <si>
    <t>服务业基础设施建设</t>
  </si>
  <si>
    <t>2169999</t>
  </si>
  <si>
    <t>217</t>
  </si>
  <si>
    <t>21701</t>
  </si>
  <si>
    <t>金融部门行政支出</t>
  </si>
  <si>
    <t>2170101</t>
  </si>
  <si>
    <t>2170102</t>
  </si>
  <si>
    <t>2170103</t>
  </si>
  <si>
    <t>2170104</t>
  </si>
  <si>
    <t>安全防卫</t>
  </si>
  <si>
    <t>2170150</t>
  </si>
  <si>
    <t>2170199</t>
  </si>
  <si>
    <t>金融部门其他行政支出</t>
  </si>
  <si>
    <t>21702</t>
  </si>
  <si>
    <t>金融部门监管支出</t>
  </si>
  <si>
    <t>2170201</t>
  </si>
  <si>
    <t>货币发行</t>
  </si>
  <si>
    <t>2170202</t>
  </si>
  <si>
    <t>金融服务</t>
  </si>
  <si>
    <t>2170203</t>
  </si>
  <si>
    <t>反假币</t>
  </si>
  <si>
    <t>2170204</t>
  </si>
  <si>
    <t>重点金融机构监管</t>
  </si>
  <si>
    <t>2170205</t>
  </si>
  <si>
    <t>金融稽查与案件处理</t>
  </si>
  <si>
    <t>2170206</t>
  </si>
  <si>
    <t>金融行业电子化建设</t>
  </si>
  <si>
    <t>2170207</t>
  </si>
  <si>
    <t>从业人员资格考试</t>
  </si>
  <si>
    <t>2170208</t>
  </si>
  <si>
    <t>反洗钱</t>
  </si>
  <si>
    <t>2170299</t>
  </si>
  <si>
    <t>金融部门其他监管支出</t>
  </si>
  <si>
    <t>21703</t>
  </si>
  <si>
    <t>金融发展支出</t>
  </si>
  <si>
    <t>2170301</t>
  </si>
  <si>
    <t>政策性银行亏损补贴</t>
  </si>
  <si>
    <t>2170302</t>
  </si>
  <si>
    <t>商业银行贷款贴息</t>
  </si>
  <si>
    <t>2170303</t>
  </si>
  <si>
    <t>补充资本金</t>
  </si>
  <si>
    <t>2170304</t>
  </si>
  <si>
    <t>风险基金补助</t>
  </si>
  <si>
    <t>2170399</t>
  </si>
  <si>
    <t>其他金融发展支出</t>
  </si>
  <si>
    <t>21799</t>
  </si>
  <si>
    <t>其他金融支出</t>
  </si>
  <si>
    <t>2179901</t>
  </si>
  <si>
    <t>219</t>
  </si>
  <si>
    <t>21901</t>
  </si>
  <si>
    <t>一般公共服务</t>
  </si>
  <si>
    <t>21902</t>
  </si>
  <si>
    <t>教育</t>
  </si>
  <si>
    <t>21903</t>
  </si>
  <si>
    <t>文化体育与传媒</t>
  </si>
  <si>
    <t>21904</t>
  </si>
  <si>
    <t>医疗卫生</t>
  </si>
  <si>
    <t>21905</t>
  </si>
  <si>
    <t>节能环保</t>
  </si>
  <si>
    <t>21906</t>
  </si>
  <si>
    <t>21907</t>
  </si>
  <si>
    <t>交通运输</t>
  </si>
  <si>
    <t>21908</t>
  </si>
  <si>
    <t>住房保障</t>
  </si>
  <si>
    <t>21999</t>
  </si>
  <si>
    <t>220</t>
  </si>
  <si>
    <t>国土海洋气象等支出</t>
  </si>
  <si>
    <t>22001</t>
  </si>
  <si>
    <t>国土资源事务</t>
  </si>
  <si>
    <t>2200101</t>
  </si>
  <si>
    <t>2200102</t>
  </si>
  <si>
    <t>2200103</t>
  </si>
  <si>
    <t>2200104</t>
  </si>
  <si>
    <t>国土资源规划及管理</t>
  </si>
  <si>
    <t>2200105</t>
  </si>
  <si>
    <t>土地资源调查</t>
  </si>
  <si>
    <t>2200106</t>
  </si>
  <si>
    <t>土地资源利用与保护</t>
  </si>
  <si>
    <t>2200107</t>
  </si>
  <si>
    <t>国土资源社会公益服务</t>
  </si>
  <si>
    <t>2200108</t>
  </si>
  <si>
    <t>国土资源行业业务管理</t>
  </si>
  <si>
    <t>2200109</t>
  </si>
  <si>
    <t>国土资源调查</t>
  </si>
  <si>
    <t>2200110</t>
  </si>
  <si>
    <t>国土整治</t>
  </si>
  <si>
    <t>2200111</t>
  </si>
  <si>
    <t>地质灾害防治</t>
  </si>
  <si>
    <t>2200112</t>
  </si>
  <si>
    <t>土地资源储备支出</t>
  </si>
  <si>
    <t>2200113</t>
  </si>
  <si>
    <t>地质及矿产资源调查</t>
  </si>
  <si>
    <t>2200114</t>
  </si>
  <si>
    <t>地质矿产资源利用与保护</t>
  </si>
  <si>
    <t>2200115</t>
  </si>
  <si>
    <t>地质转产项目财政贴息</t>
  </si>
  <si>
    <t>2200116</t>
  </si>
  <si>
    <t>国外风险勘查</t>
  </si>
  <si>
    <t>2200119</t>
  </si>
  <si>
    <t>地质勘查基金（周转金）支出</t>
  </si>
  <si>
    <t>2200150</t>
  </si>
  <si>
    <t>2200199</t>
  </si>
  <si>
    <t>其他国土资源事务支出</t>
  </si>
  <si>
    <t>22002</t>
  </si>
  <si>
    <t>海洋管理事务</t>
  </si>
  <si>
    <t>2200201</t>
  </si>
  <si>
    <t>2200202</t>
  </si>
  <si>
    <t>2200203</t>
  </si>
  <si>
    <t>2200204</t>
  </si>
  <si>
    <t>海域使用管理</t>
  </si>
  <si>
    <t>2200205</t>
  </si>
  <si>
    <t>海洋环境保护与监测</t>
  </si>
  <si>
    <t>2200206</t>
  </si>
  <si>
    <t>海洋调查评价</t>
  </si>
  <si>
    <t>2200207</t>
  </si>
  <si>
    <t>海洋权益维护</t>
  </si>
  <si>
    <t>2200208</t>
  </si>
  <si>
    <t>海洋执法监察</t>
  </si>
  <si>
    <t>2200209</t>
  </si>
  <si>
    <t>海洋防灾减灾</t>
  </si>
  <si>
    <t>2200210</t>
  </si>
  <si>
    <t>海洋卫星</t>
  </si>
  <si>
    <t>2200211</t>
  </si>
  <si>
    <t>极地考察</t>
  </si>
  <si>
    <t>2200212</t>
  </si>
  <si>
    <t>海洋矿产资源勘探研究</t>
  </si>
  <si>
    <t>2200213</t>
  </si>
  <si>
    <t>海港航标维护</t>
  </si>
  <si>
    <t>2200215</t>
  </si>
  <si>
    <t>海水淡化</t>
  </si>
  <si>
    <t>2200216</t>
  </si>
  <si>
    <t>海洋工程排污费支出</t>
  </si>
  <si>
    <t>2200217</t>
  </si>
  <si>
    <t>无居民海岛使用金支出</t>
  </si>
  <si>
    <t>2200218</t>
  </si>
  <si>
    <t>海岛和海域保护</t>
  </si>
  <si>
    <t>2200250</t>
  </si>
  <si>
    <t>2200299</t>
  </si>
  <si>
    <t>其他海洋管理事务支出</t>
  </si>
  <si>
    <t>22003</t>
  </si>
  <si>
    <t>测绘事务</t>
  </si>
  <si>
    <t>2200301</t>
  </si>
  <si>
    <t>2200302</t>
  </si>
  <si>
    <t>2200303</t>
  </si>
  <si>
    <t>2200304</t>
  </si>
  <si>
    <t>基础测绘</t>
  </si>
  <si>
    <t>2200305</t>
  </si>
  <si>
    <t>航空摄影</t>
  </si>
  <si>
    <t>2200306</t>
  </si>
  <si>
    <t>测绘工程建设</t>
  </si>
  <si>
    <t>2200350</t>
  </si>
  <si>
    <t>2200399</t>
  </si>
  <si>
    <t>其他测绘事务支出</t>
  </si>
  <si>
    <t>22004</t>
  </si>
  <si>
    <t>地震事务</t>
  </si>
  <si>
    <t>2200401</t>
  </si>
  <si>
    <t>2200402</t>
  </si>
  <si>
    <t>2200403</t>
  </si>
  <si>
    <t>2200404</t>
  </si>
  <si>
    <t>地震监测</t>
  </si>
  <si>
    <t>2200405</t>
  </si>
  <si>
    <t>地震预测预报</t>
  </si>
  <si>
    <t>2200406</t>
  </si>
  <si>
    <t>地震灾害预防</t>
  </si>
  <si>
    <t>2200407</t>
  </si>
  <si>
    <t>地震应急救援</t>
  </si>
  <si>
    <t>2200408</t>
  </si>
  <si>
    <t>地震环境探察</t>
  </si>
  <si>
    <t>2200409</t>
  </si>
  <si>
    <t>防震减灾信息管理</t>
  </si>
  <si>
    <t>2200410</t>
  </si>
  <si>
    <t>防震减灾基础管理</t>
  </si>
  <si>
    <t>2200450</t>
  </si>
  <si>
    <t>地震事业机构</t>
  </si>
  <si>
    <t>2200499</t>
  </si>
  <si>
    <t>其他地震事务支出</t>
  </si>
  <si>
    <t>22005</t>
  </si>
  <si>
    <t>气象事务</t>
  </si>
  <si>
    <t>2200501</t>
  </si>
  <si>
    <t>2200502</t>
  </si>
  <si>
    <t>2200503</t>
  </si>
  <si>
    <t>2200504</t>
  </si>
  <si>
    <t>气象事业机构</t>
  </si>
  <si>
    <t>2200506</t>
  </si>
  <si>
    <t>气象探测</t>
  </si>
  <si>
    <t>2200507</t>
  </si>
  <si>
    <t>气象信息传输及管理</t>
  </si>
  <si>
    <t>2200508</t>
  </si>
  <si>
    <t>气象预报预测</t>
  </si>
  <si>
    <t>2200509</t>
  </si>
  <si>
    <t>气象服务</t>
  </si>
  <si>
    <t>2200510</t>
  </si>
  <si>
    <t>气象装备保障维护</t>
  </si>
  <si>
    <t>2200511</t>
  </si>
  <si>
    <t>气象基础设施建设与维修</t>
  </si>
  <si>
    <t>2200512</t>
  </si>
  <si>
    <t>气象卫星</t>
  </si>
  <si>
    <t>2200513</t>
  </si>
  <si>
    <t>气象法规与标准</t>
  </si>
  <si>
    <t>2200514</t>
  </si>
  <si>
    <t>气象资金审计稽查</t>
  </si>
  <si>
    <t>2200599</t>
  </si>
  <si>
    <t>其他气象事务支出</t>
  </si>
  <si>
    <t>22099</t>
  </si>
  <si>
    <t>其他国土海洋气象等支出</t>
  </si>
  <si>
    <t>2209901</t>
  </si>
  <si>
    <t>221</t>
  </si>
  <si>
    <t>22101</t>
  </si>
  <si>
    <t>保障性安居工程支出</t>
  </si>
  <si>
    <t>2210101</t>
  </si>
  <si>
    <t>廉租住房</t>
  </si>
  <si>
    <t>2210102</t>
  </si>
  <si>
    <t>沉陷区治理</t>
  </si>
  <si>
    <t>2210103</t>
  </si>
  <si>
    <t>棚户区改造</t>
  </si>
  <si>
    <t>2210104</t>
  </si>
  <si>
    <t>少数民族地区游牧民定居工程</t>
  </si>
  <si>
    <t>2210105</t>
  </si>
  <si>
    <t>农村危房改造</t>
  </si>
  <si>
    <t>2210106</t>
  </si>
  <si>
    <t>公共租赁住房</t>
  </si>
  <si>
    <t>2210107</t>
  </si>
  <si>
    <t>保障性住房租金补贴</t>
  </si>
  <si>
    <t>2210199</t>
  </si>
  <si>
    <t>其他保障性安居工程支出</t>
  </si>
  <si>
    <t>22102</t>
  </si>
  <si>
    <t>住房改革支出</t>
  </si>
  <si>
    <t>2210201</t>
  </si>
  <si>
    <t>住房公积金</t>
  </si>
  <si>
    <t>2210202</t>
  </si>
  <si>
    <t>提租补贴</t>
  </si>
  <si>
    <t>2210203</t>
  </si>
  <si>
    <t>购房补贴</t>
  </si>
  <si>
    <t>22103</t>
  </si>
  <si>
    <t>城乡社区住宅</t>
  </si>
  <si>
    <t>2210301</t>
  </si>
  <si>
    <t>公有住房建设和维修改造支出</t>
  </si>
  <si>
    <t>2210302</t>
  </si>
  <si>
    <t>住房公积金管理</t>
  </si>
  <si>
    <t>2210399</t>
  </si>
  <si>
    <t>其他城乡社区住宅支出</t>
  </si>
  <si>
    <t>222</t>
  </si>
  <si>
    <t>粮油物资储备支出</t>
  </si>
  <si>
    <t>22201</t>
  </si>
  <si>
    <t>粮油事务</t>
  </si>
  <si>
    <t>2220101</t>
  </si>
  <si>
    <t>2220102</t>
  </si>
  <si>
    <t>2220103</t>
  </si>
  <si>
    <t>2220104</t>
  </si>
  <si>
    <t>粮食财务与审计支出</t>
  </si>
  <si>
    <t>2220105</t>
  </si>
  <si>
    <t>粮食信息统计</t>
  </si>
  <si>
    <t>2220106</t>
  </si>
  <si>
    <t>粮食专项业务活动</t>
  </si>
  <si>
    <t>2220107</t>
  </si>
  <si>
    <t>国家粮油差价补贴</t>
  </si>
  <si>
    <t>2220112</t>
  </si>
  <si>
    <t>粮食财务挂账利息补贴</t>
  </si>
  <si>
    <t>2220113</t>
  </si>
  <si>
    <t>粮食财务挂账消化款</t>
  </si>
  <si>
    <t>2220114</t>
  </si>
  <si>
    <t>处理陈化粮补贴</t>
  </si>
  <si>
    <t>2220115</t>
  </si>
  <si>
    <t>粮食风险基金</t>
  </si>
  <si>
    <t>2220118</t>
  </si>
  <si>
    <t>粮油市场调控专项资金</t>
  </si>
  <si>
    <t>2220150</t>
  </si>
  <si>
    <t>2220199</t>
  </si>
  <si>
    <t>其他粮油事务支出</t>
  </si>
  <si>
    <t>22202</t>
  </si>
  <si>
    <t>物资事务</t>
  </si>
  <si>
    <t>2220201</t>
  </si>
  <si>
    <t>2220202</t>
  </si>
  <si>
    <t>2220203</t>
  </si>
  <si>
    <t>2220204</t>
  </si>
  <si>
    <t>铁路专用线</t>
  </si>
  <si>
    <t>2220205</t>
  </si>
  <si>
    <t>护库武警和民兵支出</t>
  </si>
  <si>
    <t>2220206</t>
  </si>
  <si>
    <t>物资保管与保养</t>
  </si>
  <si>
    <t>2220207</t>
  </si>
  <si>
    <t>专项贷款利息</t>
  </si>
  <si>
    <t>2220209</t>
  </si>
  <si>
    <t>物资转移</t>
  </si>
  <si>
    <t>2220210</t>
  </si>
  <si>
    <t>物资轮换</t>
  </si>
  <si>
    <t>2220211</t>
  </si>
  <si>
    <t>仓库建设</t>
  </si>
  <si>
    <t>2220212</t>
  </si>
  <si>
    <t>仓库安防</t>
  </si>
  <si>
    <t>2220250</t>
  </si>
  <si>
    <t>2220299</t>
  </si>
  <si>
    <t>其他物资事务支出</t>
  </si>
  <si>
    <t>22203</t>
  </si>
  <si>
    <t>能源储备</t>
  </si>
  <si>
    <t>2220301</t>
  </si>
  <si>
    <t>石油储备支出</t>
  </si>
  <si>
    <t>2220302</t>
  </si>
  <si>
    <t>国家留成油串换石油储备支出</t>
  </si>
  <si>
    <t>2220303</t>
  </si>
  <si>
    <t>天然铀能源储备</t>
  </si>
  <si>
    <t>2220304</t>
  </si>
  <si>
    <t>煤炭储备</t>
  </si>
  <si>
    <t>2220399</t>
  </si>
  <si>
    <t>其他能源储备</t>
  </si>
  <si>
    <t>22204</t>
  </si>
  <si>
    <t>粮油储备</t>
  </si>
  <si>
    <t>2220401</t>
  </si>
  <si>
    <t>储备粮油补贴</t>
  </si>
  <si>
    <t>2220402</t>
  </si>
  <si>
    <t>储备粮油差价补贴</t>
  </si>
  <si>
    <t>2220403</t>
  </si>
  <si>
    <t>储备粮（油）库建设</t>
  </si>
  <si>
    <t>2220404</t>
  </si>
  <si>
    <t>最低收购价政策支出</t>
  </si>
  <si>
    <t>2220499</t>
  </si>
  <si>
    <t>其他粮油储备支出</t>
  </si>
  <si>
    <t>22205</t>
  </si>
  <si>
    <t>重要商品储备</t>
  </si>
  <si>
    <t>2220501</t>
  </si>
  <si>
    <t>棉花储备</t>
  </si>
  <si>
    <t>2220502</t>
  </si>
  <si>
    <t>食糖储备</t>
  </si>
  <si>
    <t>2220503</t>
  </si>
  <si>
    <t>肉类储备</t>
  </si>
  <si>
    <t>2220504</t>
  </si>
  <si>
    <t>化肥储备</t>
  </si>
  <si>
    <t>2220505</t>
  </si>
  <si>
    <t>农药储备</t>
  </si>
  <si>
    <t>2220506</t>
  </si>
  <si>
    <t>边销茶储备</t>
  </si>
  <si>
    <t>2220507</t>
  </si>
  <si>
    <t>羊毛储备</t>
  </si>
  <si>
    <t>2220508</t>
  </si>
  <si>
    <t>医药储备</t>
  </si>
  <si>
    <t>2220509</t>
  </si>
  <si>
    <t>食盐储备</t>
  </si>
  <si>
    <t>2220510</t>
  </si>
  <si>
    <t>战略物资储备</t>
  </si>
  <si>
    <t>2220599</t>
  </si>
  <si>
    <t>其他重要商品储备支出</t>
  </si>
  <si>
    <t>227</t>
  </si>
  <si>
    <t>232</t>
  </si>
  <si>
    <t>23203</t>
  </si>
  <si>
    <t>地方政府一般债务付息支出</t>
  </si>
  <si>
    <t>2320301</t>
  </si>
  <si>
    <t>地方政府一般债券付息支出</t>
  </si>
  <si>
    <t>2320302</t>
  </si>
  <si>
    <t>地方政府向外国政府借款付息支出</t>
  </si>
  <si>
    <t>2320303</t>
  </si>
  <si>
    <t>地方政府向国际组织借款付息支出</t>
  </si>
  <si>
    <t>2320304</t>
  </si>
  <si>
    <t>地方政府其他一般债务付息支出</t>
  </si>
  <si>
    <t>233</t>
  </si>
  <si>
    <t>债务发行费用支出</t>
  </si>
  <si>
    <t>23303</t>
  </si>
  <si>
    <t>地方政府一般债务发行费用支出</t>
  </si>
  <si>
    <t>229</t>
  </si>
  <si>
    <t>22902</t>
  </si>
  <si>
    <t>年初预留</t>
  </si>
  <si>
    <t>22999</t>
  </si>
  <si>
    <t>2299901</t>
  </si>
  <si>
    <t>表四</t>
  </si>
  <si>
    <t>2017年市级一般公共预算基本支出预算明细表（按经济分类）</t>
  </si>
  <si>
    <t>301</t>
  </si>
  <si>
    <t>工资福利支出</t>
  </si>
  <si>
    <t>30101</t>
  </si>
  <si>
    <t>基本工资</t>
  </si>
  <si>
    <t>30102</t>
  </si>
  <si>
    <t>津贴补贴</t>
  </si>
  <si>
    <t>30103</t>
  </si>
  <si>
    <t>奖金</t>
  </si>
  <si>
    <t>30104</t>
  </si>
  <si>
    <t>其他社会保障缴费</t>
  </si>
  <si>
    <t>30106</t>
  </si>
  <si>
    <t>伙食补助费</t>
  </si>
  <si>
    <t>30107</t>
  </si>
  <si>
    <t>绩效工资</t>
  </si>
  <si>
    <t>30108</t>
  </si>
  <si>
    <t>机关事业单位基本养老保险缴费</t>
  </si>
  <si>
    <t>30109</t>
  </si>
  <si>
    <t>职业年金缴费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</si>
  <si>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</si>
  <si>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</si>
  <si>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</si>
  <si>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</si>
  <si>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</si>
  <si>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</si>
  <si>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</si>
  <si>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</si>
  <si>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</si>
  <si>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</si>
  <si>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</si>
  <si>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</si>
  <si>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</si>
  <si>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</si>
  <si>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</si>
  <si>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</si>
  <si>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</si>
  <si>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</si>
  <si>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</si>
  <si>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</si>
  <si>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</si>
  <si>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</si>
  <si>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</si>
  <si>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</si>
  <si>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</si>
  <si>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</si>
  <si>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</si>
  <si>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</si>
  <si>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</si>
  <si>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</si>
  <si>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</si>
  <si>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</si>
  <si>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</si>
  <si>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</si>
  <si>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</si>
  <si>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</si>
  <si>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</si>
  <si>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</si>
  <si>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</si>
  <si>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</si>
  <si>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</si>
  <si>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</si>
  <si>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</si>
  <si>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</si>
  <si>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</si>
  <si>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</si>
  <si>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</si>
  <si>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</si>
  <si>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</si>
  <si>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</si>
  <si>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</si>
  <si>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</si>
  <si>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</si>
  <si>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</si>
  <si>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</si>
  <si>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</si>
  <si>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</si>
  <si>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</si>
  <si>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</si>
  <si>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</si>
  <si>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</si>
  <si>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</si>
  <si>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</si>
  <si>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</si>
  <si>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</si>
  <si>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</si>
  <si>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</si>
  <si>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</si>
  <si>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</si>
  <si>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</si>
  <si>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</si>
  <si>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</si>
  <si>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</si>
  <si>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t>
  </si>
  <si>
    <t>30308</t>
  </si>
  <si>
    <t>助学金</t>
  </si>
  <si>
    <t>30309</t>
  </si>
  <si>
    <t>奖励金</t>
  </si>
  <si>
    <t>30310</t>
  </si>
  <si>
    <t>生产补贴</t>
  </si>
  <si>
    <t>30311</t>
  </si>
  <si>
    <t>30312</t>
  </si>
  <si>
    <t>30313</t>
  </si>
  <si>
    <t>30314</t>
  </si>
  <si>
    <t>采暖补贴</t>
  </si>
  <si>
    <t>30315</t>
  </si>
  <si>
    <t>物业服务补贴</t>
  </si>
  <si>
    <t>30399</t>
  </si>
  <si>
    <t>其他对个人和家庭的补助支出</t>
  </si>
  <si>
    <t>304</t>
  </si>
  <si>
    <t>对企事业单位的补贴</t>
  </si>
  <si>
    <t>30401</t>
  </si>
  <si>
    <t>企业政策性补贴</t>
  </si>
  <si>
    <t>30402</t>
  </si>
  <si>
    <t>事业单位补贴</t>
  </si>
  <si>
    <t>30403</t>
  </si>
  <si>
    <t>财政贴息</t>
  </si>
  <si>
    <t>30499</t>
  </si>
  <si>
    <t>其他对企事业单位的补贴支出</t>
  </si>
  <si>
    <t>305</t>
  </si>
  <si>
    <t>转移性支出</t>
  </si>
  <si>
    <t>30501</t>
  </si>
  <si>
    <t>不同级政府间转移性支出</t>
  </si>
  <si>
    <t>30502</t>
  </si>
  <si>
    <t>同级政府间转移性支出</t>
  </si>
  <si>
    <t>307</t>
  </si>
  <si>
    <t>债务利息支出</t>
  </si>
  <si>
    <t>30701</t>
  </si>
  <si>
    <t>国内债务付息</t>
  </si>
  <si>
    <t>30707</t>
  </si>
  <si>
    <t>国外债务付息</t>
  </si>
  <si>
    <t>308</t>
  </si>
  <si>
    <t>债务还本支出</t>
  </si>
  <si>
    <t>30801</t>
  </si>
  <si>
    <t>国内债务还本</t>
  </si>
  <si>
    <t>30802</t>
  </si>
  <si>
    <t>国外债务还本</t>
  </si>
  <si>
    <t>309</t>
  </si>
  <si>
    <t>基本建设支出</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</si>
  <si>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</si>
  <si>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</si>
  <si>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</si>
  <si>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</si>
  <si>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</si>
  <si>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</si>
  <si>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</si>
  <si>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</si>
  <si>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</si>
  <si>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</si>
  <si>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</si>
  <si>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</si>
  <si>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</si>
  <si>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</si>
  <si>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</si>
  <si>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</si>
  <si>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</si>
  <si>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</si>
  <si>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30999</t>
  </si>
  <si>
    <t>其他基本建设支出</t>
  </si>
  <si>
    <t>310</t>
  </si>
  <si>
    <t>其他资本性支出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</si>
  <si>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</si>
  <si>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</si>
  <si>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</si>
  <si>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</si>
  <si>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</si>
  <si>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</si>
  <si>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</si>
  <si>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</si>
  <si>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</si>
  <si>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</si>
  <si>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</si>
  <si>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</si>
  <si>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</si>
  <si>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</si>
  <si>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</si>
  <si>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</si>
  <si>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</si>
  <si>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31020</t>
  </si>
  <si>
    <t>产权参股</t>
  </si>
  <si>
    <t>31099</t>
  </si>
  <si>
    <t>399</t>
  </si>
  <si>
    <t>39901</t>
  </si>
  <si>
    <t>39902</t>
  </si>
  <si>
    <t>预留</t>
  </si>
  <si>
    <t>39903</t>
  </si>
  <si>
    <t>39904</t>
  </si>
  <si>
    <t>对社会保险基金补助</t>
  </si>
  <si>
    <t>39906</t>
  </si>
  <si>
    <t>赠与</t>
  </si>
  <si>
    <t>39907</t>
  </si>
  <si>
    <t>贷款转贷</t>
  </si>
  <si>
    <t>39999</t>
  </si>
  <si>
    <t>表五</t>
  </si>
  <si>
    <t>2017年区级部门“三公”经费支出预算表</t>
  </si>
  <si>
    <t>项    目</t>
  </si>
  <si>
    <t>公务用车购置及运行费</t>
  </si>
  <si>
    <t>其中：公务用车运行维护费</t>
  </si>
  <si>
    <t xml:space="preserve">      公务用车购置费</t>
  </si>
  <si>
    <t>合    计</t>
  </si>
  <si>
    <r>
      <t>注：按照党中央、国务院以及部门预算管理有关规定，“三公”经费包括因公出国（境）费、公务用车购置及运行费和公务接待费。1</t>
    </r>
    <r>
      <rPr>
        <sz val="12"/>
        <rFont val="宋体"/>
        <family val="0"/>
      </rPr>
      <t>.</t>
    </r>
    <r>
      <rPr>
        <sz val="12"/>
        <rFont val="宋体"/>
        <family val="0"/>
      </rPr>
      <t>因公出国（境）费，指单位工作人员公务出国（境）的住宿费、旅费、伙食补助费、杂费、培训费等支出。</t>
    </r>
    <r>
      <rPr>
        <sz val="12"/>
        <rFont val="宋体"/>
        <family val="0"/>
      </rPr>
      <t>2.</t>
    </r>
    <r>
      <rPr>
        <sz val="12"/>
        <rFont val="宋体"/>
        <family val="0"/>
      </rPr>
      <t>公务用车购置及运行费，指单位公务用车购置费及租用费、燃料费、维修费、过路过桥费、保险费、安全奖励费用等支出，公务用车指用于履行公务的机动车辆，包括领导干部专车、一般公务用车和执法执勤用车。</t>
    </r>
    <r>
      <rPr>
        <sz val="12"/>
        <rFont val="宋体"/>
        <family val="0"/>
      </rPr>
      <t>3.</t>
    </r>
    <r>
      <rPr>
        <sz val="12"/>
        <rFont val="宋体"/>
        <family val="0"/>
      </rPr>
      <t>公务接待费，指单位按规定开支的各类公务接待（含外宾接待）支出。</t>
    </r>
  </si>
  <si>
    <t>表六</t>
  </si>
  <si>
    <t>2017年上级税收返还和转移支付预算表（分项目）</t>
  </si>
  <si>
    <t>项   目</t>
  </si>
  <si>
    <t>补助县(市）区</t>
  </si>
  <si>
    <t>税收返还</t>
  </si>
  <si>
    <t>所得税基数返还</t>
  </si>
  <si>
    <t>成品油税费改革税收返还</t>
  </si>
  <si>
    <t>增值税税收返还</t>
  </si>
  <si>
    <t>消费税税收返还</t>
  </si>
  <si>
    <t>增值税五五分享税收返还收入</t>
  </si>
  <si>
    <t>其他税收返还收入</t>
  </si>
  <si>
    <t>一般性转移支付</t>
  </si>
  <si>
    <t>体制补助收入</t>
  </si>
  <si>
    <t>均衡性转移支付</t>
  </si>
  <si>
    <t>县级基本财力保障机制奖补资金</t>
  </si>
  <si>
    <t>结算补助</t>
  </si>
  <si>
    <t>资源枯竭型城市转移支付</t>
  </si>
  <si>
    <t>成品油税费改革转移支付</t>
  </si>
  <si>
    <t>基层公检法司转移支付</t>
  </si>
  <si>
    <t>城乡义务教育转移支付</t>
  </si>
  <si>
    <t>基本养老金转移支付</t>
  </si>
  <si>
    <t>城乡居民医疗保险转移支付</t>
  </si>
  <si>
    <t>农村综合改革转移支付</t>
  </si>
  <si>
    <t>产粮（油）大县奖励资金</t>
  </si>
  <si>
    <t>重点生态功能区转移支付</t>
  </si>
  <si>
    <t>固定数额补助</t>
  </si>
  <si>
    <t>革命老区转移支付</t>
  </si>
  <si>
    <t>民族地区转移支付</t>
  </si>
  <si>
    <t>贫困地区转移支付</t>
  </si>
  <si>
    <t>其他一般性转移支付</t>
  </si>
  <si>
    <t>专项转移支付</t>
  </si>
  <si>
    <t>工商监管服务专项</t>
  </si>
  <si>
    <t>审计事业发展专项</t>
  </si>
  <si>
    <t>财政改革发展专项</t>
  </si>
  <si>
    <t>质监监管服务专项</t>
  </si>
  <si>
    <t>省级以上质检中心补助专项</t>
  </si>
  <si>
    <r>
      <t xml:space="preserve">   </t>
    </r>
    <r>
      <rPr>
        <sz val="12"/>
        <rFont val="宋体"/>
        <family val="0"/>
      </rPr>
      <t>大学生志愿服务贫困县专项</t>
    </r>
  </si>
  <si>
    <t>市县机构编制管理奖励专项</t>
  </si>
  <si>
    <t xml:space="preserve">   平安河南建设专项</t>
  </si>
  <si>
    <t>民族宗教专项</t>
  </si>
  <si>
    <t>招商引资专项</t>
  </si>
  <si>
    <t>法律援助专项</t>
  </si>
  <si>
    <t>其他一般公共服务专项</t>
  </si>
  <si>
    <t>国防</t>
  </si>
  <si>
    <t>公共安全</t>
  </si>
  <si>
    <t>义务教育发展专项</t>
  </si>
  <si>
    <t>学前教育发展专项</t>
  </si>
  <si>
    <t>非义务基础教育发展专项</t>
  </si>
  <si>
    <t>师资队伍建设专项</t>
  </si>
  <si>
    <t>职业教育发展专项</t>
  </si>
  <si>
    <t>全民技能振兴工程专项</t>
  </si>
  <si>
    <t>学生资助专项</t>
  </si>
  <si>
    <t>高等教育发展专项</t>
  </si>
  <si>
    <t>民办教育发展专项</t>
  </si>
  <si>
    <t>干部教育培训专项</t>
  </si>
  <si>
    <t>教育发展改革专项</t>
  </si>
  <si>
    <t>科学技术</t>
  </si>
  <si>
    <t>科普行动计划专项</t>
  </si>
  <si>
    <t>科技创新服务平台专项</t>
  </si>
  <si>
    <t>科技研发专项</t>
  </si>
  <si>
    <t>先进制造业发展专项</t>
  </si>
  <si>
    <t>科技奖励专项</t>
  </si>
  <si>
    <t>企业技术创新引导专项</t>
  </si>
  <si>
    <t>科技基础条件建设专项</t>
  </si>
  <si>
    <t>知识产权事业发展专项</t>
  </si>
  <si>
    <t>公共文化服务体系建设专项</t>
  </si>
  <si>
    <t>政府购买公共文化服务专项</t>
  </si>
  <si>
    <t>新闻出版广电发展专项</t>
  </si>
  <si>
    <t>博物馆陈展提升专项</t>
  </si>
  <si>
    <t>文物保护专项</t>
  </si>
  <si>
    <t>非物质文化遗产保护专项</t>
  </si>
  <si>
    <t>社会保障和就业</t>
  </si>
  <si>
    <t xml:space="preserve">   残疾人事业发展补助专项</t>
  </si>
  <si>
    <t>综合救助专项</t>
  </si>
  <si>
    <t>困难职工帮扶专项</t>
  </si>
  <si>
    <t>就业专项</t>
  </si>
  <si>
    <t>退役安置补助专项</t>
  </si>
  <si>
    <t>水利移民扶持专项</t>
  </si>
  <si>
    <t>优抚补助专项</t>
  </si>
  <si>
    <t>民政事务管理专项</t>
  </si>
  <si>
    <t>医疗卫生与计划生育</t>
  </si>
  <si>
    <t>公共卫生服务专项</t>
  </si>
  <si>
    <t>计划生育服务补助专项</t>
  </si>
  <si>
    <r>
      <t xml:space="preserve">   </t>
    </r>
    <r>
      <rPr>
        <sz val="12"/>
        <rFont val="宋体"/>
        <family val="0"/>
      </rPr>
      <t>医疗机构服务能力提升专项</t>
    </r>
  </si>
  <si>
    <t>基层医疗卫生机构实施基本药物制度专项</t>
  </si>
  <si>
    <t>公立医院补助专项</t>
  </si>
  <si>
    <t>优抚专项补助</t>
  </si>
  <si>
    <t>中医发展专项</t>
  </si>
  <si>
    <t>基本药物制度补助</t>
  </si>
  <si>
    <t>食品药品安全监管专项</t>
  </si>
  <si>
    <t>大气污染防治专项</t>
  </si>
  <si>
    <t>土壤污染防治专项</t>
  </si>
  <si>
    <t>生态恢复保护专项</t>
  </si>
  <si>
    <t>城市管网专项</t>
  </si>
  <si>
    <t>林业改革发展专项</t>
  </si>
  <si>
    <r>
      <t xml:space="preserve"> </t>
    </r>
    <r>
      <rPr>
        <sz val="12"/>
        <rFont val="宋体"/>
        <family val="0"/>
      </rPr>
      <t xml:space="preserve">  国有土地使用权出让金专项</t>
    </r>
  </si>
  <si>
    <t xml:space="preserve">   其他专项农村危房改造补助专项</t>
  </si>
  <si>
    <t>农林水</t>
  </si>
  <si>
    <t xml:space="preserve">   农业技术推广与服务补助专项</t>
  </si>
  <si>
    <t>农业保险保费补贴专项</t>
  </si>
  <si>
    <t>新型农业生产经营主体发展专项</t>
  </si>
  <si>
    <t>动物疫情监测与防控专项</t>
  </si>
  <si>
    <t xml:space="preserve">   农产品质量监管与农业标准化专项</t>
  </si>
  <si>
    <t>农业综合开发专项</t>
  </si>
  <si>
    <t>畜牧发展扶持专项</t>
  </si>
  <si>
    <t>农业农村基础设施建设专项</t>
  </si>
  <si>
    <t>农田水利设施建设补助和水土保持补助专项</t>
  </si>
  <si>
    <t>普惠金融发展专项</t>
  </si>
  <si>
    <t>江河湖库水系综合整治及水资源保护利用专项</t>
  </si>
  <si>
    <t>水利防灾减灾专项</t>
  </si>
  <si>
    <t>财政扶贫专项</t>
  </si>
  <si>
    <t>气象服务专项</t>
  </si>
  <si>
    <r>
      <t xml:space="preserve">  </t>
    </r>
    <r>
      <rPr>
        <sz val="12"/>
        <rFont val="宋体"/>
        <family val="0"/>
      </rPr>
      <t xml:space="preserve"> 其他国土气象专项</t>
    </r>
  </si>
  <si>
    <t>其他农林水发展专项</t>
  </si>
  <si>
    <t>车辆购置税收入用于公路建设项目专项</t>
  </si>
  <si>
    <t>场站建设补助专项</t>
  </si>
  <si>
    <t>内河航运建设专项</t>
  </si>
  <si>
    <t>干线公路建设养护补助专项</t>
  </si>
  <si>
    <t>农村公路建设养护补助专项</t>
  </si>
  <si>
    <t>交通运输综合支持保障系统发展专项</t>
  </si>
  <si>
    <t>取消政府还贷二级公路收费补助专项</t>
  </si>
  <si>
    <t>资源勘探信息等</t>
  </si>
  <si>
    <t>新墙体材料基金专项</t>
  </si>
  <si>
    <t>其他资源勘探信息专项</t>
  </si>
  <si>
    <t>商业服务业等</t>
  </si>
  <si>
    <t>高成长服务业专项引导资金</t>
  </si>
  <si>
    <t xml:space="preserve">   商务促进专项</t>
  </si>
  <si>
    <t>其他商业服务业发展专项</t>
  </si>
  <si>
    <t>金融</t>
  </si>
  <si>
    <t>金融业发展奖补专项</t>
  </si>
  <si>
    <t>国土海洋气象等</t>
  </si>
  <si>
    <t>测绘专项</t>
  </si>
  <si>
    <t>城镇保障性安居工程专项</t>
  </si>
  <si>
    <t>农村危房改造补助专项</t>
  </si>
  <si>
    <t>粮油物资储备</t>
  </si>
  <si>
    <t>粮油物资储备专项</t>
  </si>
  <si>
    <t xml:space="preserve">  彩票公益金支持社会事业发展专项</t>
  </si>
  <si>
    <t xml:space="preserve">  教育发展改革专项</t>
  </si>
  <si>
    <t>备注：中央补助均衡性转移支付、县级基本财力保障机制奖补资金，我省统筹后统一通过均衡性转移支付安  
      排下达。</t>
  </si>
  <si>
    <t>表七</t>
  </si>
  <si>
    <t>2017年市对县（市、区）税收返还和转移支付预算表</t>
  </si>
  <si>
    <t>经开区</t>
  </si>
  <si>
    <t>表八</t>
  </si>
  <si>
    <t>2015年和2016年政府一般债务余额情况表</t>
  </si>
  <si>
    <t>预算数</t>
  </si>
  <si>
    <t>执行数</t>
  </si>
  <si>
    <t>一、2015年末政府一般债务余额限额</t>
  </si>
  <si>
    <t>二、2015年末政府一般债务余额实际数</t>
  </si>
  <si>
    <t>三、2016年末政府一般债务余额限额</t>
  </si>
  <si>
    <t>四、2016年政府一般债务发行额</t>
  </si>
  <si>
    <t>五、2016年政府一般债务还本额</t>
  </si>
  <si>
    <t>六、2016年末政府一般债务余额预计执行数</t>
  </si>
  <si>
    <t>表九</t>
  </si>
  <si>
    <t>2016年政府一般债务分地区限额表</t>
  </si>
  <si>
    <t>地   区</t>
  </si>
  <si>
    <t>2016年限额</t>
  </si>
  <si>
    <t>表十</t>
  </si>
  <si>
    <t>2017年区及政府性基金收入预算表</t>
  </si>
  <si>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</si>
  <si>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</si>
  <si>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r>
    <r>
      <rPr>
        <sz val="12"/>
        <rFont val="宋体"/>
        <family val="0"/>
      </rPr>
      <t xml:space="preserve"> 国家电影事业发展专项资金收入</t>
    </r>
  </si>
  <si>
    <r>
      <t xml:space="preserve"> </t>
    </r>
    <r>
      <rPr>
        <sz val="12"/>
        <rFont val="宋体"/>
        <family val="0"/>
      </rPr>
      <t xml:space="preserve"> </t>
    </r>
    <r>
      <rPr>
        <sz val="12"/>
        <rFont val="宋体"/>
        <family val="0"/>
      </rPr>
      <t>新菜地开发建设基金收入</t>
    </r>
  </si>
  <si>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</si>
  <si>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南水北调工程基金收入</t>
    </r>
  </si>
  <si>
    <r>
      <t xml:space="preserve"> </t>
    </r>
    <r>
      <rPr>
        <sz val="12"/>
        <rFont val="宋体"/>
        <family val="0"/>
      </rPr>
      <t xml:space="preserve"> </t>
    </r>
    <r>
      <rPr>
        <sz val="12"/>
        <rFont val="宋体"/>
        <family val="0"/>
      </rPr>
      <t>城市公用事业附加收入</t>
    </r>
  </si>
  <si>
    <r>
      <t xml:space="preserve"> </t>
    </r>
    <r>
      <rPr>
        <sz val="12"/>
        <rFont val="宋体"/>
        <family val="0"/>
      </rPr>
      <t xml:space="preserve"> </t>
    </r>
    <r>
      <rPr>
        <sz val="12"/>
        <rFont val="宋体"/>
        <family val="0"/>
      </rPr>
      <t>国有土地收益基金收入</t>
    </r>
  </si>
  <si>
    <r>
      <t xml:space="preserve"> </t>
    </r>
    <r>
      <rPr>
        <sz val="12"/>
        <rFont val="宋体"/>
        <family val="0"/>
      </rPr>
      <t xml:space="preserve"> </t>
    </r>
    <r>
      <rPr>
        <sz val="12"/>
        <rFont val="宋体"/>
        <family val="0"/>
      </rPr>
      <t>农业土地开发资金收入</t>
    </r>
  </si>
  <si>
    <r>
      <t xml:space="preserve"> </t>
    </r>
    <r>
      <rPr>
        <sz val="12"/>
        <rFont val="宋体"/>
        <family val="0"/>
      </rPr>
      <t xml:space="preserve"> </t>
    </r>
    <r>
      <rPr>
        <sz val="12"/>
        <rFont val="宋体"/>
        <family val="0"/>
      </rPr>
      <t>国有土地使用权出让收入</t>
    </r>
  </si>
  <si>
    <r>
      <t xml:space="preserve"> </t>
    </r>
    <r>
      <rPr>
        <sz val="12"/>
        <rFont val="宋体"/>
        <family val="0"/>
      </rPr>
      <t xml:space="preserve"> </t>
    </r>
    <r>
      <rPr>
        <sz val="12"/>
        <rFont val="宋体"/>
        <family val="0"/>
      </rPr>
      <t>大中型水库库区基金收入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</si>
  <si>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</si>
  <si>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城市基础设施配套费收入</t>
    </r>
  </si>
  <si>
    <r>
      <t xml:space="preserve"> </t>
    </r>
    <r>
      <rPr>
        <sz val="12"/>
        <rFont val="宋体"/>
        <family val="0"/>
      </rPr>
      <t xml:space="preserve"> </t>
    </r>
    <r>
      <rPr>
        <sz val="12"/>
        <rFont val="宋体"/>
        <family val="0"/>
      </rPr>
      <t>小型水库移民扶助基金收入</t>
    </r>
  </si>
  <si>
    <r>
      <t xml:space="preserve"> </t>
    </r>
    <r>
      <rPr>
        <sz val="12"/>
        <rFont val="宋体"/>
        <family val="0"/>
      </rPr>
      <t xml:space="preserve"> </t>
    </r>
    <r>
      <rPr>
        <sz val="12"/>
        <rFont val="宋体"/>
        <family val="0"/>
      </rPr>
      <t>车辆通行费</t>
    </r>
  </si>
  <si>
    <r>
      <t xml:space="preserve"> </t>
    </r>
    <r>
      <rPr>
        <sz val="12"/>
        <rFont val="宋体"/>
        <family val="0"/>
      </rPr>
      <t xml:space="preserve"> </t>
    </r>
    <r>
      <rPr>
        <sz val="12"/>
        <rFont val="宋体"/>
        <family val="0"/>
      </rPr>
      <t>污水处理费收入</t>
    </r>
  </si>
  <si>
    <r>
      <t xml:space="preserve"> </t>
    </r>
    <r>
      <rPr>
        <sz val="12"/>
        <rFont val="宋体"/>
        <family val="0"/>
      </rPr>
      <t xml:space="preserve"> </t>
    </r>
    <r>
      <rPr>
        <sz val="12"/>
        <rFont val="宋体"/>
        <family val="0"/>
      </rPr>
      <t>彩票发行机构和彩票销售机构的业务费用</t>
    </r>
  </si>
  <si>
    <r>
      <t xml:space="preserve"> </t>
    </r>
    <r>
      <rPr>
        <sz val="12"/>
        <rFont val="宋体"/>
        <family val="0"/>
      </rPr>
      <t xml:space="preserve"> </t>
    </r>
    <r>
      <rPr>
        <sz val="12"/>
        <rFont val="宋体"/>
        <family val="0"/>
      </rPr>
      <t>其他政府性基金收入</t>
    </r>
  </si>
  <si>
    <r>
      <t xml:space="preserve"> </t>
    </r>
    <r>
      <rPr>
        <sz val="12"/>
        <rFont val="宋体"/>
        <family val="0"/>
      </rPr>
      <t xml:space="preserve"> </t>
    </r>
  </si>
  <si>
    <t>二、上级补助（或下级上解）</t>
  </si>
  <si>
    <t>三、上年结余结转收入</t>
  </si>
  <si>
    <t>五、调入资金</t>
  </si>
  <si>
    <t>合     计</t>
  </si>
  <si>
    <t>表十一</t>
  </si>
  <si>
    <t>2017年市级政府性基金支出预算明细表</t>
  </si>
  <si>
    <t>科目代码</t>
  </si>
  <si>
    <t>当年收入</t>
  </si>
  <si>
    <t>上级补助、调入资金等</t>
  </si>
  <si>
    <t>上年结余结转</t>
  </si>
  <si>
    <t>一、本级支出</t>
  </si>
  <si>
    <t>20707</t>
  </si>
  <si>
    <t>国家电影事业发展专项资金及对应专项债务收入安排的支出</t>
  </si>
  <si>
    <t>2070701</t>
  </si>
  <si>
    <t>资助国产影片放映</t>
  </si>
  <si>
    <t>2070702</t>
  </si>
  <si>
    <t>资助城市影院</t>
  </si>
  <si>
    <t>2070703</t>
  </si>
  <si>
    <t>资助少数民族电影译制</t>
  </si>
  <si>
    <t>2070799</t>
  </si>
  <si>
    <t>其他国家电影事业发展专项资金支出</t>
  </si>
  <si>
    <t>20822</t>
  </si>
  <si>
    <t>大中型水库移民后期扶持基金支出</t>
  </si>
  <si>
    <t>2082201</t>
  </si>
  <si>
    <t>移民补助</t>
  </si>
  <si>
    <t>2082202</t>
  </si>
  <si>
    <t>基础设施建设和经济发展</t>
  </si>
  <si>
    <t>2082299</t>
  </si>
  <si>
    <t>其他大中型水库移民后期扶持基金支出</t>
  </si>
  <si>
    <t>20823</t>
  </si>
  <si>
    <t>小型水库移民扶助基金及对应专项债务收入安排的支出</t>
  </si>
  <si>
    <t>2082301</t>
  </si>
  <si>
    <t>2082302</t>
  </si>
  <si>
    <t>2082399</t>
  </si>
  <si>
    <t>其他小型水库移民扶助基金支出</t>
  </si>
  <si>
    <t>21160</t>
  </si>
  <si>
    <t>可再生能源电价附加收入安排的支出</t>
  </si>
  <si>
    <t>2116001</t>
  </si>
  <si>
    <t>风力发电补助</t>
  </si>
  <si>
    <t>2116002</t>
  </si>
  <si>
    <t>太阳能发电补助</t>
  </si>
  <si>
    <t>2116003</t>
  </si>
  <si>
    <t>生物质能发电补助</t>
  </si>
  <si>
    <t>2116099</t>
  </si>
  <si>
    <t>其他可再生能源电价附加收入安排的支出</t>
  </si>
  <si>
    <t>21161</t>
  </si>
  <si>
    <t>废弃电器电子产品处理基金支出</t>
  </si>
  <si>
    <t>2116101</t>
  </si>
  <si>
    <t>回收处理费用补贴</t>
  </si>
  <si>
    <t>2116102</t>
  </si>
  <si>
    <t>信息系统建设</t>
  </si>
  <si>
    <t>2116103</t>
  </si>
  <si>
    <t>基金征管经费</t>
  </si>
  <si>
    <t>2116104</t>
  </si>
  <si>
    <t>其他废弃电器电子产品处理基金支出</t>
  </si>
  <si>
    <t>21208</t>
  </si>
  <si>
    <t>国有土地使用权出让收入及对应专项债务收入安排的支出</t>
  </si>
  <si>
    <t>2120801</t>
  </si>
  <si>
    <t>征地和拆迁补偿支出</t>
  </si>
  <si>
    <t>2120802</t>
  </si>
  <si>
    <t>土地开发支出</t>
  </si>
  <si>
    <t>2120803</t>
  </si>
  <si>
    <t>城市建设支出</t>
  </si>
  <si>
    <t>2120804</t>
  </si>
  <si>
    <t>农村基础设施建设支出</t>
  </si>
  <si>
    <t>2120805</t>
  </si>
  <si>
    <t>补助被征地农民支出</t>
  </si>
  <si>
    <t>2120806</t>
  </si>
  <si>
    <t>土地出让业务支出</t>
  </si>
  <si>
    <t>2120807</t>
  </si>
  <si>
    <t>廉租住房支出</t>
  </si>
  <si>
    <t>2120809</t>
  </si>
  <si>
    <t>支付破产或改制企业职工安置费</t>
  </si>
  <si>
    <t>2120810</t>
  </si>
  <si>
    <t>棚户区改造支出</t>
  </si>
  <si>
    <t>2120811</t>
  </si>
  <si>
    <t>公共租赁住房支出</t>
  </si>
  <si>
    <t>2120813</t>
  </si>
  <si>
    <t>2120899</t>
  </si>
  <si>
    <t>其他国有土地使用权出让收入安排的支出</t>
  </si>
  <si>
    <t>21209</t>
  </si>
  <si>
    <t>城市公用事业附加及对应专项债务收入安排的支出</t>
  </si>
  <si>
    <t>2120901</t>
  </si>
  <si>
    <t>城市公共设施</t>
  </si>
  <si>
    <t>2120902</t>
  </si>
  <si>
    <t>城市环境卫生</t>
  </si>
  <si>
    <t>2120903</t>
  </si>
  <si>
    <t>公有房屋</t>
  </si>
  <si>
    <t>2120904</t>
  </si>
  <si>
    <t>城市防洪</t>
  </si>
  <si>
    <t>2120999</t>
  </si>
  <si>
    <t>其他城市公用事业附加安排的支出</t>
  </si>
  <si>
    <t>21210</t>
  </si>
  <si>
    <t>国有土地收益基金及对应专项债务收入安排的支出</t>
  </si>
  <si>
    <t>2121001</t>
  </si>
  <si>
    <t>2121002</t>
  </si>
  <si>
    <t>2121099</t>
  </si>
  <si>
    <t>其他国有土地收益基金支出</t>
  </si>
  <si>
    <t>21211</t>
  </si>
  <si>
    <t>农业土地开发资金及对应专项债务收入安排的支出</t>
  </si>
  <si>
    <t>21212</t>
  </si>
  <si>
    <t>新增建设用地土地有偿使用费及对应专项债务收入安排的支出</t>
  </si>
  <si>
    <t>2121201</t>
  </si>
  <si>
    <t>耕地开发专项支出</t>
  </si>
  <si>
    <t>2121202</t>
  </si>
  <si>
    <t>基本农田建设和保护支出</t>
  </si>
  <si>
    <t>2121203</t>
  </si>
  <si>
    <t>土地整理支出</t>
  </si>
  <si>
    <t>2121204</t>
  </si>
  <si>
    <t>用于地震灾后恢复重建的支出</t>
  </si>
  <si>
    <t>2121299</t>
  </si>
  <si>
    <t>其他新增建设用地土地有偿使用费安排的支出</t>
  </si>
  <si>
    <t>21213</t>
  </si>
  <si>
    <t>城市基础设施配套费及对应专项债务收入安排的支出</t>
  </si>
  <si>
    <t>2121301</t>
  </si>
  <si>
    <t>2121302</t>
  </si>
  <si>
    <t>2121303</t>
  </si>
  <si>
    <t>2121304</t>
  </si>
  <si>
    <t>2121399</t>
  </si>
  <si>
    <t>其他城市基础设施配套费安排的支出</t>
  </si>
  <si>
    <t>21214</t>
  </si>
  <si>
    <t>污水处理费及对应专项债务收入安排的支出</t>
  </si>
  <si>
    <t>2121401</t>
  </si>
  <si>
    <t>污水处理设施建设和运营</t>
  </si>
  <si>
    <t>2121402</t>
  </si>
  <si>
    <t>代征手续费</t>
  </si>
  <si>
    <t>2121499</t>
  </si>
  <si>
    <t>其他污水处理费安排的支出</t>
  </si>
  <si>
    <t>21366</t>
  </si>
  <si>
    <t>大中型水库库区基金及对应专项债务收入安排的支出</t>
  </si>
  <si>
    <t>2136601</t>
  </si>
  <si>
    <t>2136602</t>
  </si>
  <si>
    <t>解决移民遗留问题</t>
  </si>
  <si>
    <t>2136603</t>
  </si>
  <si>
    <t>库区防护工程维护</t>
  </si>
  <si>
    <t>2136699</t>
  </si>
  <si>
    <t>其他大中型水库库区基金支出</t>
  </si>
  <si>
    <t>21367</t>
  </si>
  <si>
    <t>三峡水库库区基金支出</t>
  </si>
  <si>
    <t>2136701</t>
  </si>
  <si>
    <t>2136702</t>
  </si>
  <si>
    <t>2136703</t>
  </si>
  <si>
    <t>库区维护和管理</t>
  </si>
  <si>
    <t>2136799</t>
  </si>
  <si>
    <t>其他三峡水库库区基金支出</t>
  </si>
  <si>
    <t>21368</t>
  </si>
  <si>
    <t>南水北调工程基金及对应专项债务收入安排的支出</t>
  </si>
  <si>
    <t>2136801</t>
  </si>
  <si>
    <t>2136802</t>
  </si>
  <si>
    <t>偿还南水北调工程贷款本息</t>
  </si>
  <si>
    <t>21369</t>
  </si>
  <si>
    <t>国家重大水利工程建设基金及对应专项债务收入安排的支出</t>
  </si>
  <si>
    <t>2136901</t>
  </si>
  <si>
    <t>2136902</t>
  </si>
  <si>
    <t>三峡工程后续工作</t>
  </si>
  <si>
    <t>2136903</t>
  </si>
  <si>
    <t>地方重大水利工程建设</t>
  </si>
  <si>
    <t>2136999</t>
  </si>
  <si>
    <t>其他重大水利工程建设基金支出</t>
  </si>
  <si>
    <t>21460</t>
  </si>
  <si>
    <t>海南省高等级公路车辆通行附加费及对应专项债务收入安排的支出</t>
  </si>
  <si>
    <t>2146001</t>
  </si>
  <si>
    <t>2146002</t>
  </si>
  <si>
    <t>2146003</t>
  </si>
  <si>
    <t>公路还贷</t>
  </si>
  <si>
    <t>2146099</t>
  </si>
  <si>
    <t>其他海南省高等级公路车辆通行附加费安排的支出</t>
  </si>
  <si>
    <t>21462</t>
  </si>
  <si>
    <t>车辆通行费及对应专项债务收入安排的支出</t>
  </si>
  <si>
    <t>2146201</t>
  </si>
  <si>
    <t>2146202</t>
  </si>
  <si>
    <t>政府还贷公路养护</t>
  </si>
  <si>
    <t>2146203</t>
  </si>
  <si>
    <t>政府还贷公路管理</t>
  </si>
  <si>
    <t>2146299</t>
  </si>
  <si>
    <t>其他车辆通行费安排的支出</t>
  </si>
  <si>
    <t>21463</t>
  </si>
  <si>
    <t>港口建设费及对应专项债务收入安排的支出</t>
  </si>
  <si>
    <t>2146301</t>
  </si>
  <si>
    <t>2146302</t>
  </si>
  <si>
    <t>航道建设和维护</t>
  </si>
  <si>
    <t>2146303</t>
  </si>
  <si>
    <t>航运保障系统建设</t>
  </si>
  <si>
    <t>2146399</t>
  </si>
  <si>
    <t>其他港口建设费安排的支出</t>
  </si>
  <si>
    <t>21464</t>
  </si>
  <si>
    <t>铁路建设基金支出</t>
  </si>
  <si>
    <t>2146401</t>
  </si>
  <si>
    <t>铁路建设投资</t>
  </si>
  <si>
    <t>2146402</t>
  </si>
  <si>
    <t>购置铁路机车车辆</t>
  </si>
  <si>
    <t>2146403</t>
  </si>
  <si>
    <t>铁路还贷</t>
  </si>
  <si>
    <t>2146404</t>
  </si>
  <si>
    <t>建设项目铺底资金</t>
  </si>
  <si>
    <t>2146405</t>
  </si>
  <si>
    <t>勘测设计</t>
  </si>
  <si>
    <t>2146406</t>
  </si>
  <si>
    <t>注册资本金</t>
  </si>
  <si>
    <t>2146407</t>
  </si>
  <si>
    <t>周转资金</t>
  </si>
  <si>
    <t>2146499</t>
  </si>
  <si>
    <t>其他铁路建设基金支出</t>
  </si>
  <si>
    <t>21468</t>
  </si>
  <si>
    <t>船舶油污损害赔偿基金支出</t>
  </si>
  <si>
    <t>2146801</t>
  </si>
  <si>
    <t>应急处置费用</t>
  </si>
  <si>
    <t>2146802</t>
  </si>
  <si>
    <t>控制清除污染</t>
  </si>
  <si>
    <t>2146803</t>
  </si>
  <si>
    <t>损失补偿</t>
  </si>
  <si>
    <t>2146804</t>
  </si>
  <si>
    <t>生态恢复</t>
  </si>
  <si>
    <t>2146805</t>
  </si>
  <si>
    <t>监视监测</t>
  </si>
  <si>
    <t>2146899</t>
  </si>
  <si>
    <t>其他船舶油污损害赔偿基金支出</t>
  </si>
  <si>
    <t>21469</t>
  </si>
  <si>
    <t>民航发展基金支出</t>
  </si>
  <si>
    <t>2146901</t>
  </si>
  <si>
    <t>民航机场建设</t>
  </si>
  <si>
    <t>2146902</t>
  </si>
  <si>
    <t>2146903</t>
  </si>
  <si>
    <t>民航安全</t>
  </si>
  <si>
    <t>2146904</t>
  </si>
  <si>
    <t>航线和机场补贴</t>
  </si>
  <si>
    <t>2146906</t>
  </si>
  <si>
    <t>民航节能减排</t>
  </si>
  <si>
    <t>2146907</t>
  </si>
  <si>
    <t>通用航空发展</t>
  </si>
  <si>
    <t>2146908</t>
  </si>
  <si>
    <t>征管经费</t>
  </si>
  <si>
    <t>2146999</t>
  </si>
  <si>
    <t>其他民航发展基金支出</t>
  </si>
  <si>
    <t>21561</t>
  </si>
  <si>
    <t>新型墙体材料专项基金及对应专项债务收入安排的支出</t>
  </si>
  <si>
    <t>2156101</t>
  </si>
  <si>
    <t>技改贴息和补助</t>
  </si>
  <si>
    <t>2156102</t>
  </si>
  <si>
    <t>技术研发和推广</t>
  </si>
  <si>
    <t>2156103</t>
  </si>
  <si>
    <t>示范项目补贴</t>
  </si>
  <si>
    <t>2156104</t>
  </si>
  <si>
    <t>宣传和培训</t>
  </si>
  <si>
    <t>2156199</t>
  </si>
  <si>
    <t>其他新型墙体材料专项基金支出</t>
  </si>
  <si>
    <t>21562</t>
  </si>
  <si>
    <t>农网还贷资金支出</t>
  </si>
  <si>
    <t>2156201</t>
  </si>
  <si>
    <t>中央农网还贷资金支出</t>
  </si>
  <si>
    <t>2156202</t>
  </si>
  <si>
    <t>地方农网还贷资金支出</t>
  </si>
  <si>
    <t>2156299</t>
  </si>
  <si>
    <t>其他农网还贷资金支出</t>
  </si>
  <si>
    <t>21660</t>
  </si>
  <si>
    <t>旅游发展基金支出</t>
  </si>
  <si>
    <t>2166001</t>
  </si>
  <si>
    <t>宣传促销</t>
  </si>
  <si>
    <t>2166002</t>
  </si>
  <si>
    <t>行业规划</t>
  </si>
  <si>
    <t>2166003</t>
  </si>
  <si>
    <t>旅游事业补助</t>
  </si>
  <si>
    <t>2166004</t>
  </si>
  <si>
    <t>地方旅游开发项目补助</t>
  </si>
  <si>
    <t>2166099</t>
  </si>
  <si>
    <t>其他旅游发展基金支出</t>
  </si>
  <si>
    <t>21704</t>
  </si>
  <si>
    <t>金融调控支出</t>
  </si>
  <si>
    <t>2170401</t>
  </si>
  <si>
    <t>中央银行亏损补贴</t>
  </si>
  <si>
    <t>2170402</t>
  </si>
  <si>
    <t>中央特别国债经营基金支出</t>
  </si>
  <si>
    <t>2170403</t>
  </si>
  <si>
    <t>中央特别国债经营基金财务支出</t>
  </si>
  <si>
    <t>2170499</t>
  </si>
  <si>
    <t>其他金融调控支出</t>
  </si>
  <si>
    <t>22904</t>
  </si>
  <si>
    <t>其他政府性基金及对应专项债务收入安排的支出</t>
  </si>
  <si>
    <t>22908</t>
  </si>
  <si>
    <t>彩票发行销售机构业务费安排的支出</t>
  </si>
  <si>
    <t>2290802</t>
  </si>
  <si>
    <t>福利彩票发行机构的业务费支出</t>
  </si>
  <si>
    <t>2290803</t>
  </si>
  <si>
    <t>体育彩票发行机构的业务费支出</t>
  </si>
  <si>
    <t>2290804</t>
  </si>
  <si>
    <t>福利彩票销售机构的业务费支出</t>
  </si>
  <si>
    <t>2290805</t>
  </si>
  <si>
    <t>体育彩票销售机构的业务费支出</t>
  </si>
  <si>
    <t>2290806</t>
  </si>
  <si>
    <t>彩票兑奖周转金支出</t>
  </si>
  <si>
    <t>2290807</t>
  </si>
  <si>
    <t>彩票发行销售风险基金支出</t>
  </si>
  <si>
    <t>2290808</t>
  </si>
  <si>
    <t>彩票市场调控资金支出</t>
  </si>
  <si>
    <t>2290899</t>
  </si>
  <si>
    <t>其他彩票发行销售机构业务费安排的支出</t>
  </si>
  <si>
    <t>22960</t>
  </si>
  <si>
    <t>彩票公益金及对应专项债务收入安排的支出</t>
  </si>
  <si>
    <t>2296001</t>
  </si>
  <si>
    <t>用于补充全国社会保障基金的彩票公益金支出</t>
  </si>
  <si>
    <t>2296002</t>
  </si>
  <si>
    <t>用于社会福利的彩票公益金支出</t>
  </si>
  <si>
    <t>2296003</t>
  </si>
  <si>
    <t>用于体育事业的彩票公益金支出</t>
  </si>
  <si>
    <t>2296004</t>
  </si>
  <si>
    <t>用于教育事业的彩票公益金支出</t>
  </si>
  <si>
    <t>2296005</t>
  </si>
  <si>
    <t>用于红十字事业的彩票公益金支出</t>
  </si>
  <si>
    <t>2296006</t>
  </si>
  <si>
    <t>用于残疾人事业的彩票公益金支出</t>
  </si>
  <si>
    <t>2296010</t>
  </si>
  <si>
    <t>用于文化事业的彩票公益金支出</t>
  </si>
  <si>
    <t>2296011</t>
  </si>
  <si>
    <t>用于扶贫的彩票公益金支出</t>
  </si>
  <si>
    <t>2296012</t>
  </si>
  <si>
    <t>用于法律援助的彩票公益金支出</t>
  </si>
  <si>
    <t>2296013</t>
  </si>
  <si>
    <t>用于城乡医疗救助的彩票公益金支出</t>
  </si>
  <si>
    <t>2296099</t>
  </si>
  <si>
    <t>用于其他社会公益事业的彩票公益金支出</t>
  </si>
  <si>
    <t>22961</t>
  </si>
  <si>
    <t>烟草企业上缴专项收入安排的支出</t>
  </si>
  <si>
    <t>2320411</t>
  </si>
  <si>
    <t>国有土地使用权出让金债务付息支出</t>
  </si>
  <si>
    <t>中央和省补助</t>
  </si>
  <si>
    <t>市本级补助</t>
  </si>
  <si>
    <t>七、年终结余</t>
  </si>
  <si>
    <t>合      计</t>
  </si>
  <si>
    <t>表十二</t>
  </si>
  <si>
    <t>2017年上级政府性基金转移支付预算表</t>
  </si>
  <si>
    <t>补助县（市、区）</t>
  </si>
  <si>
    <t>小型水库移民扶助基金安排的支出</t>
  </si>
  <si>
    <t>大中型水库移民后期扶持基金安排的支出</t>
  </si>
  <si>
    <t>大中型水库库区基金安排的支出</t>
  </si>
  <si>
    <t>国有土地使用权出让收入安排的支出</t>
  </si>
  <si>
    <t>新增建设用地土地有偿使用费安排的支出</t>
  </si>
  <si>
    <t>港口建设费安排的支出</t>
  </si>
  <si>
    <t>车辆通行费安排的支出</t>
  </si>
  <si>
    <t>新型墙体材料专项基金安排的支出</t>
  </si>
  <si>
    <t>散装水泥专项资金安排的支出</t>
  </si>
  <si>
    <t>彩票公益金安排的支出</t>
  </si>
  <si>
    <t>国家电影事业发展专项资金安排的支出</t>
  </si>
  <si>
    <t>表十三</t>
  </si>
  <si>
    <t>2015年和2016年政府专项债务余额情况表</t>
  </si>
  <si>
    <t>一、2015年末政府专项债务余额限额</t>
  </si>
  <si>
    <t>二、2015年末政府专项债务余额实际数</t>
  </si>
  <si>
    <r>
      <t>三、2016</t>
    </r>
    <r>
      <rPr>
        <sz val="12"/>
        <rFont val="宋体"/>
        <family val="0"/>
      </rPr>
      <t>年末政府专项债务余额限额</t>
    </r>
  </si>
  <si>
    <r>
      <t>四、2016</t>
    </r>
    <r>
      <rPr>
        <sz val="12"/>
        <rFont val="宋体"/>
        <family val="0"/>
      </rPr>
      <t>年政府专项债务发行额</t>
    </r>
  </si>
  <si>
    <r>
      <t>五、2016</t>
    </r>
    <r>
      <rPr>
        <sz val="12"/>
        <rFont val="宋体"/>
        <family val="0"/>
      </rPr>
      <t>年政府专项债务还本额</t>
    </r>
  </si>
  <si>
    <t>六、2016年末政府专项债务余额预计执行数</t>
  </si>
  <si>
    <t>表十四</t>
  </si>
  <si>
    <t>2016年政府专项债务分地区限额表</t>
  </si>
  <si>
    <t>表十五</t>
  </si>
  <si>
    <t>2017年区级国有资本经营收支预算表</t>
  </si>
  <si>
    <t>收入预算数</t>
  </si>
  <si>
    <t>支出预算数</t>
  </si>
  <si>
    <t>利润收入</t>
  </si>
  <si>
    <t>解决历史遗留问题及改革成本支出</t>
  </si>
  <si>
    <t>石油石化企业利润收入</t>
  </si>
  <si>
    <t>“三供一业”移交补助支出</t>
  </si>
  <si>
    <t>钢铁企业利润收入</t>
  </si>
  <si>
    <t>国有企业办职教幼教补助支出</t>
  </si>
  <si>
    <t>运输企业利润收入</t>
  </si>
  <si>
    <t>国有企业办公共服务机构移交补助支出</t>
  </si>
  <si>
    <t>投资服务企业利润收入</t>
  </si>
  <si>
    <t>国有企业退休人员社会化管理补助支出</t>
  </si>
  <si>
    <t>贸易企业利润收入</t>
  </si>
  <si>
    <t>国有企业改革成本支出</t>
  </si>
  <si>
    <t>建筑施工企业利润收入</t>
  </si>
  <si>
    <t>国有企业资本金注入</t>
  </si>
  <si>
    <t>房地产企业利润收入</t>
  </si>
  <si>
    <t>国有经济结构调整支出</t>
  </si>
  <si>
    <t>对外合作企业利润收入</t>
  </si>
  <si>
    <t>公益性设施投资支出</t>
  </si>
  <si>
    <t>医药企业利润收入</t>
  </si>
  <si>
    <t>前瞻性战略性产业发展支出</t>
  </si>
  <si>
    <t>农林牧渔企业利润收入</t>
  </si>
  <si>
    <t>生态环境保护支出</t>
  </si>
  <si>
    <t>地质勘查企业利润收入</t>
  </si>
  <si>
    <t>支持科技进步支出</t>
  </si>
  <si>
    <t>教育文化广播企业利润收入</t>
  </si>
  <si>
    <t>保障国家经济安全支出</t>
  </si>
  <si>
    <t>科学研究企业利润收入</t>
  </si>
  <si>
    <t>对外投资合作支出</t>
  </si>
  <si>
    <t>机关社团所属企业利润收入</t>
  </si>
  <si>
    <t>其他国有资本经营预算支出</t>
  </si>
  <si>
    <t>其他国有资本经营预算企业利润收入</t>
  </si>
  <si>
    <t>股利、股息收入</t>
  </si>
  <si>
    <t>国有控股公司股利、股息收入</t>
  </si>
  <si>
    <t>国有参股公司股利、股息收入</t>
  </si>
  <si>
    <t>产权转让收入</t>
  </si>
  <si>
    <t>其他国有资本经营预算企业产权转让收入</t>
  </si>
  <si>
    <t>本年收入合计</t>
  </si>
  <si>
    <t>本年支出合计</t>
  </si>
  <si>
    <t>上年超收收入</t>
  </si>
  <si>
    <t>调出资金</t>
  </si>
  <si>
    <t>收入总计</t>
  </si>
  <si>
    <t>支出总计</t>
  </si>
  <si>
    <t>说明：因我区不涉及国有资本经营，故公开国有资本经营收支预算为空表。</t>
  </si>
  <si>
    <t>表十六</t>
  </si>
  <si>
    <t>2017年区级社会保险基金收入预算表</t>
  </si>
  <si>
    <r>
      <t>2</t>
    </r>
    <r>
      <rPr>
        <b/>
        <sz val="12"/>
        <color indexed="8"/>
        <rFont val="宋体"/>
        <family val="0"/>
      </rPr>
      <t>017年预算数</t>
    </r>
  </si>
  <si>
    <t>企业职工基本养老保险基金收入</t>
  </si>
  <si>
    <t xml:space="preserve">   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</si>
  <si>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</si>
  <si>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</si>
  <si>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</si>
  <si>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其他企业职工基本养老保险基金收入</t>
  </si>
  <si>
    <t>失业保险基金收入</t>
  </si>
  <si>
    <t xml:space="preserve">   失业保险费收入</t>
  </si>
  <si>
    <t xml:space="preserve">   失业保险基金财政补贴收入</t>
  </si>
  <si>
    <t xml:space="preserve">   失业保险基金利息收入</t>
  </si>
  <si>
    <r>
      <t xml:space="preserve"> </t>
    </r>
    <r>
      <rPr>
        <sz val="12"/>
        <rFont val="宋体"/>
        <family val="0"/>
      </rPr>
      <t xml:space="preserve">  </t>
    </r>
    <r>
      <rPr>
        <sz val="12"/>
        <rFont val="宋体"/>
        <family val="0"/>
      </rPr>
      <t>其他失业保险基金收入</t>
    </r>
  </si>
  <si>
    <t>城镇职工基本医疗保险基金收入</t>
  </si>
  <si>
    <t>城镇职工基本医疗保险费收入</t>
  </si>
  <si>
    <t>城镇职工基本医疗保险基金财政补贴收入</t>
  </si>
  <si>
    <t>城镇职工基本医疗保险基金利息收入</t>
  </si>
  <si>
    <t>其他城镇职工基本医疗保险基金收入</t>
  </si>
  <si>
    <t>工伤保险基金收入</t>
  </si>
  <si>
    <t xml:space="preserve">   工伤保险费收入</t>
  </si>
  <si>
    <t xml:space="preserve">   工伤保险基金财政补贴收入</t>
  </si>
  <si>
    <t xml:space="preserve">   工伤保险基金利息收入</t>
  </si>
  <si>
    <r>
      <t xml:space="preserve"> </t>
    </r>
    <r>
      <rPr>
        <sz val="12"/>
        <rFont val="宋体"/>
        <family val="0"/>
      </rPr>
      <t xml:space="preserve">  </t>
    </r>
    <r>
      <rPr>
        <sz val="12"/>
        <rFont val="宋体"/>
        <family val="0"/>
      </rPr>
      <t>其他工伤保险基金收入</t>
    </r>
  </si>
  <si>
    <t>生育保险基金收入</t>
  </si>
  <si>
    <t xml:space="preserve">   生育保险费收入</t>
  </si>
  <si>
    <t xml:space="preserve">   生育保险基金补贴收入</t>
  </si>
  <si>
    <r>
      <t xml:space="preserve"> </t>
    </r>
    <r>
      <rPr>
        <sz val="12"/>
        <rFont val="宋体"/>
        <family val="0"/>
      </rPr>
      <t xml:space="preserve">  </t>
    </r>
    <r>
      <rPr>
        <sz val="12"/>
        <rFont val="宋体"/>
        <family val="0"/>
      </rPr>
      <t>生育保险基金利息收入</t>
    </r>
  </si>
  <si>
    <r>
      <t xml:space="preserve"> </t>
    </r>
    <r>
      <rPr>
        <sz val="12"/>
        <rFont val="宋体"/>
        <family val="0"/>
      </rPr>
      <t xml:space="preserve">  </t>
    </r>
    <r>
      <rPr>
        <sz val="12"/>
        <rFont val="宋体"/>
        <family val="0"/>
      </rPr>
      <t>其他生育保险基金收入</t>
    </r>
  </si>
  <si>
    <t>机关事业单位基本养老保险基金收入</t>
  </si>
  <si>
    <t>机关事业单位基本养老保险基金财政补助收入</t>
  </si>
  <si>
    <t>机关事业单位基本养老保险基金利息收入</t>
  </si>
  <si>
    <t>机关事业单位基本养老保险基金委托投资收益</t>
  </si>
  <si>
    <t>其他机关事业单位养老保险基金委托投资收益</t>
  </si>
  <si>
    <t>上年滚存结余</t>
  </si>
  <si>
    <t>表十七</t>
  </si>
  <si>
    <t>2017年区级社会保险基金支出预算表</t>
  </si>
  <si>
    <t xml:space="preserve">     </t>
  </si>
  <si>
    <t>企业职工基本养老保险基金支出</t>
  </si>
  <si>
    <t>基本养老金</t>
  </si>
  <si>
    <t>医疗补助金</t>
  </si>
  <si>
    <t>丧葬抚恤补助</t>
  </si>
  <si>
    <t>其他企业职工基本养老保险基金支出</t>
  </si>
  <si>
    <t>失业保险基金支出</t>
  </si>
  <si>
    <t xml:space="preserve">  失业保险金</t>
  </si>
  <si>
    <t xml:space="preserve">  医疗保险费</t>
  </si>
  <si>
    <t xml:space="preserve">  丧葬抚恤补助</t>
  </si>
  <si>
    <t xml:space="preserve">  职业培训和职业介绍补贴</t>
  </si>
  <si>
    <r>
      <t xml:space="preserve"> </t>
    </r>
    <r>
      <rPr>
        <sz val="12"/>
        <rFont val="宋体"/>
        <family val="0"/>
      </rPr>
      <t xml:space="preserve"> </t>
    </r>
    <r>
      <rPr>
        <sz val="12"/>
        <rFont val="宋体"/>
        <family val="0"/>
      </rPr>
      <t>其他失业保险基金支出</t>
    </r>
  </si>
  <si>
    <t>城镇职工基本医疗保险基金支出</t>
  </si>
  <si>
    <t xml:space="preserve">  城镇职工基本医疗保险统筹基金</t>
  </si>
  <si>
    <t xml:space="preserve">  城镇职工基本医疗保险个人账户基金</t>
  </si>
  <si>
    <t xml:space="preserve">  其他城镇职工基本医疗保险基金支出</t>
  </si>
  <si>
    <t>工伤保险基金支出</t>
  </si>
  <si>
    <t xml:space="preserve">   工伤保险待遇</t>
  </si>
  <si>
    <t>　 劳动能力鉴定支出</t>
  </si>
  <si>
    <t xml:space="preserve">   工伤预防费用支出</t>
  </si>
  <si>
    <r>
      <t xml:space="preserve"> </t>
    </r>
    <r>
      <rPr>
        <sz val="12"/>
        <rFont val="宋体"/>
        <family val="0"/>
      </rPr>
      <t xml:space="preserve">  </t>
    </r>
    <r>
      <rPr>
        <sz val="12"/>
        <rFont val="宋体"/>
        <family val="0"/>
      </rPr>
      <t>其他工伤保险基金支出</t>
    </r>
  </si>
  <si>
    <t>生育保险基金支出</t>
  </si>
  <si>
    <t xml:space="preserve">   生育医疗费用支出</t>
  </si>
  <si>
    <t xml:space="preserve">   生育津贴支出</t>
  </si>
  <si>
    <t>机关事业单位基本养老保险基金支出</t>
  </si>
  <si>
    <t>基本养老金支出</t>
  </si>
  <si>
    <t>其他机关事业单位基本养老保险基金支出</t>
  </si>
  <si>
    <t>年末滚存结余</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</si>
</sst>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_-&quot;$&quot;* #,##0_-;\-&quot;$&quot;* #,##0_-;_-&quot;$&quot;* &quot;-&quot;_-;_-@_-"/>
    <numFmt numFmtId="178" formatCode="_(&quot;$&quot;* #,##0.00_);_(&quot;$&quot;* \(#,##0.00\);_(&quot;$&quot;* &quot;-&quot;??_);_(@_)"/>
    <numFmt numFmtId="179" formatCode="#,##0;\(#,##0\)"/>
    <numFmt numFmtId="180" formatCode="0.0"/>
    <numFmt numFmtId="181" formatCode="#,##0;\-#,##0;&quot;-&quot;"/>
    <numFmt numFmtId="182" formatCode="\$#,##0;\(\$#,##0\)"/>
    <numFmt numFmtId="183" formatCode="yyyy&quot;年&quot;m&quot;月&quot;d&quot;日&quot;;@"/>
    <numFmt numFmtId="184" formatCode="_-* #,##0_$_-;\-* #,##0_$_-;_-* &quot;-&quot;_$_-;_-@_-"/>
    <numFmt numFmtId="185" formatCode="_-* #,##0.00_$_-;\-* #,##0.00_$_-;_-* &quot;-&quot;??_$_-;_-@_-"/>
    <numFmt numFmtId="186" formatCode="_-* #,##0&quot;$&quot;_-;\-* #,##0&quot;$&quot;_-;_-* &quot;-&quot;&quot;$&quot;_-;_-@_-"/>
    <numFmt numFmtId="187" formatCode="_-* #,##0.00&quot;$&quot;_-;\-* #,##0.00&quot;$&quot;_-;_-* &quot;-&quot;??&quot;$&quot;_-;_-@_-"/>
    <numFmt numFmtId="188" formatCode="0;_琀"/>
    <numFmt numFmtId="189" formatCode="0_ "/>
    <numFmt numFmtId="190" formatCode="#,##0_ "/>
    <numFmt numFmtId="191" formatCode="#,##0_);[Red]\(#,##0\)"/>
    <numFmt numFmtId="192" formatCode="_ * #,##0_ ;_ * \-#,##0_ ;_ * &quot;-&quot;??_ ;_ @_ "/>
    <numFmt numFmtId="193" formatCode="0_);[Red]\(0\)"/>
    <numFmt numFmtId="194" formatCode="0.0_ "/>
    <numFmt numFmtId="195" formatCode="0.00_ "/>
    <numFmt numFmtId="196" formatCode="0.00_);[Red]\(0.00\)"/>
    <numFmt numFmtId="197" formatCode="0.0%"/>
  </numFmts>
  <fonts count="79">
    <font>
      <sz val="12"/>
      <name val="宋体"/>
      <family val="0"/>
    </font>
    <font>
      <b/>
      <sz val="12"/>
      <name val="宋体"/>
      <family val="0"/>
    </font>
    <font>
      <b/>
      <sz val="18"/>
      <name val="宋体"/>
      <family val="0"/>
    </font>
    <font>
      <b/>
      <sz val="12"/>
      <color indexed="8"/>
      <name val="宋体"/>
      <family val="0"/>
    </font>
    <font>
      <sz val="12"/>
      <color indexed="8"/>
      <name val="宋体"/>
      <family val="0"/>
    </font>
    <font>
      <b/>
      <sz val="20"/>
      <name val="黑体"/>
      <family val="3"/>
    </font>
    <font>
      <sz val="11"/>
      <name val="宋体"/>
      <family val="0"/>
    </font>
    <font>
      <sz val="14"/>
      <name val="宋体"/>
      <family val="0"/>
    </font>
    <font>
      <sz val="18"/>
      <name val="宋体"/>
      <family val="0"/>
    </font>
    <font>
      <sz val="14"/>
      <name val="方正小标宋简体"/>
      <family val="0"/>
    </font>
    <font>
      <sz val="9"/>
      <name val="宋体"/>
      <family val="0"/>
    </font>
    <font>
      <b/>
      <sz val="9"/>
      <name val="宋体"/>
      <family val="0"/>
    </font>
    <font>
      <sz val="10"/>
      <name val="宋体"/>
      <family val="0"/>
    </font>
    <font>
      <b/>
      <sz val="16"/>
      <name val="宋体"/>
      <family val="0"/>
    </font>
    <font>
      <sz val="11"/>
      <color indexed="17"/>
      <name val="宋体"/>
      <family val="0"/>
    </font>
    <font>
      <b/>
      <sz val="11"/>
      <color indexed="56"/>
      <name val="微软雅黑"/>
      <family val="2"/>
    </font>
    <font>
      <sz val="10"/>
      <name val="Times New Roman"/>
      <family val="1"/>
    </font>
    <font>
      <b/>
      <i/>
      <sz val="16"/>
      <name val="Helv"/>
      <family val="2"/>
    </font>
    <font>
      <b/>
      <sz val="10"/>
      <name val="Arial"/>
      <family val="2"/>
    </font>
    <font>
      <b/>
      <sz val="11"/>
      <color indexed="56"/>
      <name val="宋体"/>
      <family val="0"/>
    </font>
    <font>
      <sz val="11"/>
      <color indexed="20"/>
      <name val="宋体"/>
      <family val="0"/>
    </font>
    <font>
      <b/>
      <sz val="21"/>
      <name val="楷体_GB2312"/>
      <family val="0"/>
    </font>
    <font>
      <u val="single"/>
      <sz val="7.5"/>
      <color indexed="12"/>
      <name val="Arial"/>
      <family val="2"/>
    </font>
    <font>
      <b/>
      <sz val="13"/>
      <color indexed="56"/>
      <name val="微软雅黑"/>
      <family val="2"/>
    </font>
    <font>
      <sz val="11"/>
      <color indexed="10"/>
      <name val="微软雅黑"/>
      <family val="2"/>
    </font>
    <font>
      <sz val="11"/>
      <color indexed="20"/>
      <name val="微软雅黑"/>
      <family val="2"/>
    </font>
    <font>
      <b/>
      <sz val="13"/>
      <color indexed="56"/>
      <name val="宋体"/>
      <family val="0"/>
    </font>
    <font>
      <sz val="12"/>
      <color indexed="16"/>
      <name val="宋体"/>
      <family val="0"/>
    </font>
    <font>
      <b/>
      <sz val="15"/>
      <color indexed="56"/>
      <name val="微软雅黑"/>
      <family val="2"/>
    </font>
    <font>
      <i/>
      <sz val="9"/>
      <name val="宋体"/>
      <family val="0"/>
    </font>
    <font>
      <sz val="11"/>
      <color indexed="52"/>
      <name val="微软雅黑"/>
      <family val="2"/>
    </font>
    <font>
      <sz val="11"/>
      <color indexed="9"/>
      <name val="微软雅黑"/>
      <family val="2"/>
    </font>
    <font>
      <sz val="12"/>
      <color indexed="9"/>
      <name val="宋体"/>
      <family val="0"/>
    </font>
    <font>
      <b/>
      <sz val="11"/>
      <color indexed="52"/>
      <name val="微软雅黑"/>
      <family val="2"/>
    </font>
    <font>
      <sz val="11"/>
      <color indexed="8"/>
      <name val="微软雅黑"/>
      <family val="2"/>
    </font>
    <font>
      <sz val="11"/>
      <color indexed="9"/>
      <name val="宋体"/>
      <family val="0"/>
    </font>
    <font>
      <b/>
      <sz val="11"/>
      <color indexed="63"/>
      <name val="微软雅黑"/>
      <family val="2"/>
    </font>
    <font>
      <sz val="11"/>
      <color indexed="8"/>
      <name val="宋体"/>
      <family val="0"/>
    </font>
    <font>
      <b/>
      <sz val="11"/>
      <color indexed="52"/>
      <name val="宋体"/>
      <family val="0"/>
    </font>
    <font>
      <sz val="10"/>
      <name val="Arial"/>
      <family val="2"/>
    </font>
    <font>
      <sz val="11"/>
      <color indexed="10"/>
      <name val="宋体"/>
      <family val="0"/>
    </font>
    <font>
      <sz val="10"/>
      <color indexed="8"/>
      <name val="Arial"/>
      <family val="2"/>
    </font>
    <font>
      <sz val="11"/>
      <color indexed="62"/>
      <name val="微软雅黑"/>
      <family val="2"/>
    </font>
    <font>
      <b/>
      <sz val="11"/>
      <color indexed="9"/>
      <name val="微软雅黑"/>
      <family val="2"/>
    </font>
    <font>
      <b/>
      <sz val="11"/>
      <color indexed="8"/>
      <name val="微软雅黑"/>
      <family val="2"/>
    </font>
    <font>
      <sz val="11"/>
      <color indexed="62"/>
      <name val="宋体"/>
      <family val="0"/>
    </font>
    <font>
      <sz val="12"/>
      <name val="Times New Roman"/>
      <family val="1"/>
    </font>
    <font>
      <b/>
      <sz val="15"/>
      <color indexed="56"/>
      <name val="宋体"/>
      <family val="0"/>
    </font>
    <font>
      <sz val="11"/>
      <color indexed="60"/>
      <name val="微软雅黑"/>
      <family val="2"/>
    </font>
    <font>
      <sz val="11"/>
      <color indexed="17"/>
      <name val="微软雅黑"/>
      <family val="2"/>
    </font>
    <font>
      <sz val="7"/>
      <name val="Small Fonts"/>
      <family val="2"/>
    </font>
    <font>
      <b/>
      <sz val="11"/>
      <color indexed="62"/>
      <name val="宋体"/>
      <family val="0"/>
    </font>
    <font>
      <i/>
      <sz val="11"/>
      <color indexed="23"/>
      <name val="微软雅黑"/>
      <family val="2"/>
    </font>
    <font>
      <u val="single"/>
      <sz val="7.5"/>
      <color indexed="36"/>
      <name val="Arial"/>
      <family val="2"/>
    </font>
    <font>
      <sz val="11"/>
      <color indexed="52"/>
      <name val="宋体"/>
      <family val="0"/>
    </font>
    <font>
      <sz val="11"/>
      <name val="ＭＳ Ｐゴシック"/>
      <family val="2"/>
    </font>
    <font>
      <sz val="12"/>
      <name val="Courier"/>
      <family val="2"/>
    </font>
    <font>
      <sz val="12"/>
      <name val="Arial"/>
      <family val="2"/>
    </font>
    <font>
      <b/>
      <sz val="18"/>
      <name val="Arial"/>
      <family val="2"/>
    </font>
    <font>
      <b/>
      <sz val="11"/>
      <color indexed="63"/>
      <name val="宋体"/>
      <family val="0"/>
    </font>
    <font>
      <b/>
      <sz val="12"/>
      <name val="Arial"/>
      <family val="2"/>
    </font>
    <font>
      <b/>
      <sz val="11"/>
      <color indexed="8"/>
      <name val="宋体"/>
      <family val="0"/>
    </font>
    <font>
      <b/>
      <sz val="15"/>
      <color indexed="62"/>
      <name val="宋体"/>
      <family val="0"/>
    </font>
    <font>
      <sz val="8"/>
      <name val="Times New Roman"/>
      <family val="1"/>
    </font>
    <font>
      <sz val="8"/>
      <name val="Arial"/>
      <family val="2"/>
    </font>
    <font>
      <b/>
      <sz val="18"/>
      <color indexed="56"/>
      <name val="宋体"/>
      <family val="0"/>
    </font>
    <font>
      <sz val="12"/>
      <name val="Helv"/>
      <family val="2"/>
    </font>
    <font>
      <sz val="12"/>
      <color indexed="17"/>
      <name val="宋体"/>
      <family val="0"/>
    </font>
    <font>
      <b/>
      <sz val="13"/>
      <color indexed="62"/>
      <name val="宋体"/>
      <family val="0"/>
    </font>
    <font>
      <b/>
      <sz val="18"/>
      <color indexed="62"/>
      <name val="宋体"/>
      <family val="0"/>
    </font>
    <font>
      <u val="single"/>
      <sz val="12"/>
      <color indexed="12"/>
      <name val="宋体"/>
      <family val="0"/>
    </font>
    <font>
      <sz val="12"/>
      <name val="官帕眉"/>
      <family val="0"/>
    </font>
    <font>
      <b/>
      <sz val="11"/>
      <color indexed="9"/>
      <name val="宋体"/>
      <family val="0"/>
    </font>
    <font>
      <sz val="11"/>
      <color indexed="8"/>
      <name val="Tahoma"/>
      <family val="2"/>
    </font>
    <font>
      <i/>
      <sz val="11"/>
      <color indexed="23"/>
      <name val="宋体"/>
      <family val="0"/>
    </font>
    <font>
      <sz val="10"/>
      <name val="Helv"/>
      <family val="2"/>
    </font>
    <font>
      <u val="single"/>
      <sz val="12"/>
      <color indexed="36"/>
      <name val="宋体"/>
      <family val="0"/>
    </font>
    <font>
      <sz val="12"/>
      <name val="바탕체"/>
      <family val="3"/>
    </font>
    <font>
      <sz val="11"/>
      <color indexed="60"/>
      <name val="宋体"/>
      <family val="0"/>
    </font>
  </fonts>
  <fills count="44">
    <fill>
      <patternFill/>
    </fill>
    <fill>
      <patternFill patternType="gray125"/>
    </fill>
    <fill>
      <patternFill patternType="solid">
        <fgColor indexed="29"/>
        <bgColor indexed="64"/>
      </patternFill>
    </fill>
    <fill>
      <patternFill patternType="solid">
        <fgColor indexed="10"/>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indexed="55"/>
        <bgColor indexed="64"/>
      </patternFill>
    </fill>
    <fill>
      <patternFill patternType="solid">
        <fgColor indexed="52"/>
        <bgColor indexed="64"/>
      </patternFill>
    </fill>
    <fill>
      <patternFill patternType="solid">
        <fgColor indexed="26"/>
        <bgColor indexed="64"/>
      </patternFill>
    </fill>
    <fill>
      <patternFill patternType="solid">
        <fgColor indexed="54"/>
        <bgColor indexed="64"/>
      </patternFill>
    </fill>
    <fill>
      <patternFill patternType="solid">
        <fgColor indexed="30"/>
        <bgColor indexed="64"/>
      </patternFill>
    </fill>
    <fill>
      <patternFill patternType="solid">
        <fgColor indexed="45"/>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9"/>
        <bgColor indexed="64"/>
      </patternFill>
    </fill>
    <fill>
      <patternFill patternType="solid">
        <fgColor indexed="53"/>
        <bgColor indexed="64"/>
      </patternFill>
    </fill>
    <fill>
      <patternFill patternType="solid">
        <fgColor indexed="51"/>
        <bgColor indexed="64"/>
      </patternFill>
    </fill>
    <fill>
      <patternFill patternType="solid">
        <fgColor indexed="27"/>
        <bgColor indexed="64"/>
      </patternFill>
    </fill>
    <fill>
      <patternFill patternType="solid">
        <fgColor indexed="25"/>
        <bgColor indexed="64"/>
      </patternFill>
    </fill>
    <fill>
      <patternFill patternType="solid">
        <fgColor indexed="47"/>
        <bgColor indexed="64"/>
      </patternFill>
    </fill>
    <fill>
      <patternFill patternType="solid">
        <fgColor indexed="26"/>
        <bgColor indexed="64"/>
      </patternFill>
    </fill>
    <fill>
      <patternFill patternType="solid">
        <fgColor indexed="54"/>
        <bgColor indexed="64"/>
      </patternFill>
    </fill>
    <fill>
      <patternFill patternType="solid">
        <fgColor indexed="25"/>
        <bgColor indexed="64"/>
      </patternFill>
    </fill>
    <fill>
      <patternFill patternType="solid">
        <fgColor indexed="31"/>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5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right/>
      <top/>
      <bottom style="thick">
        <color indexed="2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style="thin"/>
      <bottom style="thin"/>
    </border>
    <border>
      <left>
        <color indexed="63"/>
      </left>
      <right>
        <color indexed="63"/>
      </right>
      <top>
        <color indexed="63"/>
      </top>
      <bottom style="thick">
        <color indexed="49"/>
      </bottom>
    </border>
    <border>
      <left/>
      <right/>
      <top style="medium"/>
      <bottom style="medium"/>
    </border>
    <border>
      <left style="thin"/>
      <right style="thin"/>
      <top style="thin"/>
      <bottom style="thin"/>
    </border>
    <border>
      <left/>
      <right/>
      <top style="thin"/>
      <bottom style="double"/>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color indexed="63"/>
      </right>
      <top style="thin"/>
      <bottom style="thin"/>
    </border>
    <border>
      <left/>
      <right/>
      <top/>
      <bottom style="thin"/>
    </border>
    <border>
      <left style="thin"/>
      <right style="thin"/>
      <top style="thin"/>
      <bottom>
        <color indexed="63"/>
      </bottom>
    </border>
    <border>
      <left style="thin"/>
      <right style="thin"/>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s>
  <cellStyleXfs count="10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42" fillId="4" borderId="1" applyNumberFormat="0" applyAlignment="0" applyProtection="0"/>
    <xf numFmtId="0" fontId="37" fillId="5" borderId="0" applyNumberFormat="0" applyBorder="0" applyAlignment="0" applyProtection="0"/>
    <xf numFmtId="0" fontId="34" fillId="6" borderId="0" applyNumberFormat="0" applyBorder="0" applyAlignment="0" applyProtection="0"/>
    <xf numFmtId="0" fontId="4" fillId="7" borderId="0" applyNumberFormat="0" applyBorder="0" applyAlignment="0" applyProtection="0"/>
    <xf numFmtId="41" fontId="0" fillId="0" borderId="0" applyFon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14" fillId="6" borderId="0" applyNumberFormat="0" applyBorder="0" applyAlignment="0" applyProtection="0"/>
    <xf numFmtId="0" fontId="25" fillId="8" borderId="0" applyNumberFormat="0" applyBorder="0" applyAlignment="0" applyProtection="0"/>
    <xf numFmtId="0" fontId="34" fillId="9" borderId="0" applyNumberFormat="0" applyBorder="0" applyAlignment="0" applyProtection="0"/>
    <xf numFmtId="0" fontId="20" fillId="8" borderId="0" applyNumberFormat="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0" fontId="26" fillId="0" borderId="2" applyNumberFormat="0" applyFill="0" applyAlignment="0" applyProtection="0"/>
    <xf numFmtId="0" fontId="22" fillId="0" borderId="0" applyNumberFormat="0" applyFill="0" applyBorder="0" applyAlignment="0" applyProtection="0"/>
    <xf numFmtId="0" fontId="32" fillId="10" borderId="0" applyNumberFormat="0" applyBorder="0" applyAlignment="0" applyProtection="0"/>
    <xf numFmtId="0" fontId="35" fillId="11" borderId="0" applyNumberFormat="0" applyBorder="0" applyAlignment="0" applyProtection="0"/>
    <xf numFmtId="0" fontId="31" fillId="9" borderId="0" applyNumberFormat="0" applyBorder="0" applyAlignment="0" applyProtection="0"/>
    <xf numFmtId="0" fontId="20" fillId="8" borderId="0" applyNumberFormat="0" applyBorder="0" applyAlignment="0" applyProtection="0"/>
    <xf numFmtId="0" fontId="37" fillId="8" borderId="0" applyNumberFormat="0" applyBorder="0" applyAlignment="0" applyProtection="0"/>
    <xf numFmtId="9" fontId="0" fillId="0" borderId="0" applyFont="0" applyFill="0" applyBorder="0" applyAlignment="0" applyProtection="0"/>
    <xf numFmtId="0" fontId="14" fillId="6" borderId="0" applyNumberFormat="0" applyBorder="0" applyAlignment="0" applyProtection="0"/>
    <xf numFmtId="0" fontId="53" fillId="0" borderId="0" applyNumberFormat="0" applyFill="0" applyBorder="0" applyAlignment="0" applyProtection="0"/>
    <xf numFmtId="0" fontId="37" fillId="8" borderId="0" applyNumberFormat="0" applyBorder="0" applyAlignment="0" applyProtection="0"/>
    <xf numFmtId="0" fontId="0" fillId="12" borderId="3" applyNumberFormat="0" applyFont="0" applyAlignment="0" applyProtection="0"/>
    <xf numFmtId="0" fontId="35" fillId="2" borderId="0" applyNumberFormat="0" applyBorder="0" applyAlignment="0" applyProtection="0"/>
    <xf numFmtId="0" fontId="41" fillId="0" borderId="0" applyNumberFormat="0" applyFill="0" applyBorder="0" applyAlignment="0" applyProtection="0"/>
    <xf numFmtId="0" fontId="20" fillId="8" borderId="0" applyNumberFormat="0" applyBorder="0" applyAlignment="0" applyProtection="0"/>
    <xf numFmtId="0" fontId="31" fillId="2" borderId="0" applyNumberFormat="0" applyBorder="0" applyAlignment="0" applyProtection="0"/>
    <xf numFmtId="0" fontId="15" fillId="0" borderId="0" applyNumberFormat="0" applyFill="0" applyBorder="0" applyAlignment="0" applyProtection="0"/>
    <xf numFmtId="0" fontId="20" fillId="8" borderId="0" applyNumberFormat="0" applyBorder="0" applyAlignment="0" applyProtection="0"/>
    <xf numFmtId="0" fontId="24" fillId="0" borderId="0" applyNumberFormat="0" applyFill="0" applyBorder="0" applyAlignment="0" applyProtection="0"/>
    <xf numFmtId="0" fontId="20" fillId="8" borderId="0" applyNumberFormat="0" applyBorder="0" applyAlignment="0" applyProtection="0"/>
    <xf numFmtId="0" fontId="35" fillId="2" borderId="0" applyNumberFormat="0" applyBorder="0" applyAlignment="0" applyProtection="0"/>
    <xf numFmtId="0" fontId="21" fillId="0" borderId="0">
      <alignment horizontal="centerContinuous" vertical="center"/>
      <protection/>
    </xf>
    <xf numFmtId="0" fontId="32" fillId="13" borderId="0" applyNumberFormat="0" applyBorder="0" applyAlignment="0" applyProtection="0"/>
    <xf numFmtId="0" fontId="52" fillId="0" borderId="0" applyNumberFormat="0" applyFill="0" applyBorder="0" applyAlignment="0" applyProtection="0"/>
    <xf numFmtId="0" fontId="28" fillId="0" borderId="4" applyNumberFormat="0" applyFill="0" applyAlignment="0" applyProtection="0"/>
    <xf numFmtId="0" fontId="23" fillId="0" borderId="2" applyNumberFormat="0" applyFill="0" applyAlignment="0" applyProtection="0"/>
    <xf numFmtId="0" fontId="31" fillId="14" borderId="0" applyNumberFormat="0" applyBorder="0" applyAlignment="0" applyProtection="0"/>
    <xf numFmtId="0" fontId="15" fillId="0" borderId="5" applyNumberFormat="0" applyFill="0" applyAlignment="0" applyProtection="0"/>
    <xf numFmtId="0" fontId="27" fillId="15" borderId="0" applyNumberFormat="0" applyBorder="0" applyAlignment="0" applyProtection="0"/>
    <xf numFmtId="0" fontId="31" fillId="16" borderId="0" applyNumberFormat="0" applyBorder="0" applyAlignment="0" applyProtection="0"/>
    <xf numFmtId="0" fontId="36" fillId="17" borderId="6" applyNumberFormat="0" applyAlignment="0" applyProtection="0"/>
    <xf numFmtId="0" fontId="33" fillId="17" borderId="1" applyNumberFormat="0" applyAlignment="0" applyProtection="0"/>
    <xf numFmtId="0" fontId="37" fillId="18" borderId="0" applyNumberFormat="0" applyBorder="0" applyAlignment="0" applyProtection="0"/>
    <xf numFmtId="0" fontId="20" fillId="8" borderId="0" applyNumberFormat="0" applyBorder="0" applyAlignment="0" applyProtection="0"/>
    <xf numFmtId="0" fontId="43" fillId="19" borderId="7" applyNumberFormat="0" applyAlignment="0" applyProtection="0"/>
    <xf numFmtId="0" fontId="34" fillId="4" borderId="0" applyNumberFormat="0" applyBorder="0" applyAlignment="0" applyProtection="0"/>
    <xf numFmtId="177" fontId="39" fillId="0" borderId="0" applyFont="0" applyFill="0" applyBorder="0" applyAlignment="0" applyProtection="0"/>
    <xf numFmtId="0" fontId="20" fillId="8" borderId="0" applyNumberFormat="0" applyBorder="0" applyAlignment="0" applyProtection="0"/>
    <xf numFmtId="0" fontId="31" fillId="3" borderId="0" applyNumberFormat="0" applyBorder="0" applyAlignment="0" applyProtection="0"/>
    <xf numFmtId="0" fontId="30" fillId="0" borderId="8" applyNumberFormat="0" applyFill="0" applyAlignment="0" applyProtection="0"/>
    <xf numFmtId="0" fontId="35" fillId="16" borderId="0" applyNumberFormat="0" applyBorder="0" applyAlignment="0" applyProtection="0"/>
    <xf numFmtId="0" fontId="44" fillId="0" borderId="9" applyNumberFormat="0" applyFill="0" applyAlignment="0" applyProtection="0"/>
    <xf numFmtId="0" fontId="47" fillId="0" borderId="4" applyNumberFormat="0" applyFill="0" applyAlignment="0" applyProtection="0"/>
    <xf numFmtId="0" fontId="14" fillId="6" borderId="0" applyNumberFormat="0" applyBorder="0" applyAlignment="0" applyProtection="0"/>
    <xf numFmtId="0" fontId="20" fillId="8" borderId="0" applyNumberFormat="0" applyBorder="0" applyAlignment="0" applyProtection="0"/>
    <xf numFmtId="0" fontId="49" fillId="6" borderId="0" applyNumberFormat="0" applyBorder="0" applyAlignment="0" applyProtection="0"/>
    <xf numFmtId="0" fontId="46" fillId="0" borderId="0" applyFont="0" applyFill="0" applyBorder="0" applyAlignment="0" applyProtection="0"/>
    <xf numFmtId="0" fontId="37" fillId="6" borderId="0" applyNumberFormat="0" applyBorder="0" applyAlignment="0" applyProtection="0"/>
    <xf numFmtId="0" fontId="48" fillId="20" borderId="0" applyNumberFormat="0" applyBorder="0" applyAlignment="0" applyProtection="0"/>
    <xf numFmtId="0" fontId="34" fillId="21" borderId="0" applyNumberFormat="0" applyBorder="0" applyAlignment="0" applyProtection="0"/>
    <xf numFmtId="0" fontId="31" fillId="22" borderId="0" applyNumberFormat="0" applyBorder="0" applyAlignment="0" applyProtection="0"/>
    <xf numFmtId="0" fontId="34" fillId="5" borderId="0" applyNumberFormat="0" applyBorder="0" applyAlignment="0" applyProtection="0"/>
    <xf numFmtId="0" fontId="37" fillId="18" borderId="0" applyNumberFormat="0" applyBorder="0" applyAlignment="0" applyProtection="0"/>
    <xf numFmtId="0" fontId="10" fillId="0" borderId="0" applyNumberFormat="0" applyFill="0" applyBorder="0" applyAlignment="0" applyProtection="0"/>
    <xf numFmtId="0" fontId="34" fillId="23" borderId="0" applyNumberFormat="0" applyBorder="0" applyAlignment="0" applyProtection="0"/>
    <xf numFmtId="0" fontId="34" fillId="8" borderId="0" applyNumberFormat="0" applyBorder="0" applyAlignment="0" applyProtection="0"/>
    <xf numFmtId="0" fontId="41" fillId="0" borderId="0" applyNumberFormat="0" applyFill="0" applyBorder="0" applyAlignment="0" applyProtection="0"/>
    <xf numFmtId="0" fontId="34" fillId="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31" fillId="24" borderId="0" applyNumberFormat="0" applyBorder="0" applyAlignment="0" applyProtection="0"/>
    <xf numFmtId="0" fontId="31" fillId="16" borderId="0" applyNumberFormat="0" applyBorder="0" applyAlignment="0" applyProtection="0"/>
    <xf numFmtId="0" fontId="34" fillId="18" borderId="0" applyNumberFormat="0" applyBorder="0" applyAlignment="0" applyProtection="0"/>
    <xf numFmtId="0" fontId="38" fillId="17" borderId="1" applyNumberFormat="0" applyAlignment="0" applyProtection="0"/>
    <xf numFmtId="0" fontId="37" fillId="5" borderId="0" applyNumberFormat="0" applyBorder="0" applyAlignment="0" applyProtection="0"/>
    <xf numFmtId="0" fontId="27" fillId="8" borderId="0" applyNumberFormat="0" applyBorder="0" applyAlignment="0" applyProtection="0"/>
    <xf numFmtId="0" fontId="34" fillId="18" borderId="0" applyNumberFormat="0" applyBorder="0" applyAlignment="0" applyProtection="0"/>
    <xf numFmtId="0" fontId="20" fillId="8" borderId="0" applyNumberFormat="0" applyBorder="0" applyAlignment="0" applyProtection="0"/>
    <xf numFmtId="0" fontId="31" fillId="25" borderId="0" applyNumberFormat="0" applyBorder="0" applyAlignment="0" applyProtection="0"/>
    <xf numFmtId="0" fontId="38" fillId="26" borderId="1" applyNumberFormat="0" applyAlignment="0" applyProtection="0"/>
    <xf numFmtId="0" fontId="37" fillId="8" borderId="0" applyNumberFormat="0" applyBorder="0" applyAlignment="0" applyProtection="0"/>
    <xf numFmtId="0" fontId="34" fillId="23" borderId="0" applyNumberFormat="0" applyBorder="0" applyAlignment="0" applyProtection="0"/>
    <xf numFmtId="0" fontId="31" fillId="25" borderId="0" applyNumberFormat="0" applyBorder="0" applyAlignment="0" applyProtection="0"/>
    <xf numFmtId="0" fontId="31" fillId="27"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4" fillId="28" borderId="0" applyNumberFormat="0" applyBorder="0" applyAlignment="0" applyProtection="0"/>
    <xf numFmtId="0" fontId="27" fillId="15" borderId="0" applyNumberFormat="0" applyBorder="0" applyAlignment="0" applyProtection="0"/>
    <xf numFmtId="0" fontId="31" fillId="11" borderId="0" applyNumberFormat="0" applyBorder="0" applyAlignment="0" applyProtection="0"/>
    <xf numFmtId="0" fontId="37" fillId="8" borderId="0" applyNumberFormat="0" applyBorder="0" applyAlignment="0" applyProtection="0"/>
    <xf numFmtId="0" fontId="20" fillId="8"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2" borderId="0" applyNumberFormat="0" applyBorder="0" applyAlignment="0" applyProtection="0"/>
    <xf numFmtId="0" fontId="37" fillId="26" borderId="0" applyNumberFormat="0" applyBorder="0" applyAlignment="0" applyProtection="0"/>
    <xf numFmtId="0" fontId="37" fillId="5" borderId="0" applyNumberFormat="0" applyBorder="0" applyAlignment="0" applyProtection="0"/>
    <xf numFmtId="0" fontId="39" fillId="0" borderId="0">
      <alignment/>
      <protection/>
    </xf>
    <xf numFmtId="0" fontId="37" fillId="5" borderId="0" applyNumberFormat="0" applyBorder="0" applyAlignment="0" applyProtection="0"/>
    <xf numFmtId="0" fontId="37" fillId="5" borderId="0" applyNumberFormat="0" applyBorder="0" applyAlignment="0" applyProtection="0"/>
    <xf numFmtId="0" fontId="14" fillId="6" borderId="0" applyNumberFormat="0" applyBorder="0" applyAlignment="0" applyProtection="0"/>
    <xf numFmtId="0" fontId="37" fillId="2" borderId="0" applyNumberFormat="0" applyBorder="0" applyAlignment="0" applyProtection="0"/>
    <xf numFmtId="0" fontId="37" fillId="5" borderId="0" applyNumberFormat="0" applyBorder="0" applyAlignment="0" applyProtection="0"/>
    <xf numFmtId="0" fontId="20" fillId="8" borderId="0" applyNumberFormat="0" applyBorder="0" applyAlignment="0" applyProtection="0"/>
    <xf numFmtId="0" fontId="37" fillId="5" borderId="0" applyNumberFormat="0" applyBorder="0" applyAlignment="0" applyProtection="0"/>
    <xf numFmtId="0" fontId="14" fillId="6" borderId="0" applyNumberFormat="0" applyBorder="0" applyAlignment="0" applyProtection="0"/>
    <xf numFmtId="0" fontId="4" fillId="29" borderId="0" applyNumberFormat="0" applyBorder="0" applyAlignment="0" applyProtection="0"/>
    <xf numFmtId="0" fontId="27" fillId="8" borderId="0" applyNumberFormat="0" applyBorder="0" applyAlignment="0" applyProtection="0"/>
    <xf numFmtId="0" fontId="37" fillId="8" borderId="0" applyNumberFormat="0" applyBorder="0" applyAlignment="0" applyProtection="0"/>
    <xf numFmtId="0" fontId="20" fillId="8" borderId="0" applyNumberFormat="0" applyBorder="0" applyAlignment="0" applyProtection="0"/>
    <xf numFmtId="0" fontId="37" fillId="8" borderId="0" applyNumberFormat="0" applyBorder="0" applyAlignment="0" applyProtection="0"/>
    <xf numFmtId="0" fontId="32" fillId="30" borderId="0" applyNumberFormat="0" applyBorder="0" applyAlignment="0" applyProtection="0"/>
    <xf numFmtId="0" fontId="14" fillId="6" borderId="0" applyNumberFormat="0" applyBorder="0" applyAlignment="0" applyProtection="0"/>
    <xf numFmtId="0" fontId="37" fillId="8"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20" fillId="8"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54" fillId="0" borderId="8" applyNumberFormat="0" applyFill="0" applyAlignment="0" applyProtection="0"/>
    <xf numFmtId="0" fontId="37" fillId="6" borderId="0" applyNumberFormat="0" applyBorder="0" applyAlignment="0" applyProtection="0"/>
    <xf numFmtId="0" fontId="37" fillId="6" borderId="0" applyNumberFormat="0" applyBorder="0" applyAlignment="0" applyProtection="0"/>
    <xf numFmtId="0" fontId="37" fillId="12" borderId="0" applyNumberFormat="0" applyBorder="0" applyAlignment="0" applyProtection="0"/>
    <xf numFmtId="0" fontId="35" fillId="14" borderId="0" applyNumberFormat="0" applyBorder="0" applyAlignment="0" applyProtection="0"/>
    <xf numFmtId="0" fontId="37" fillId="18" borderId="0" applyNumberFormat="0" applyBorder="0" applyAlignment="0" applyProtection="0"/>
    <xf numFmtId="0" fontId="41" fillId="0" borderId="0" applyNumberFormat="0" applyFill="0" applyBorder="0" applyAlignment="0" applyProtection="0"/>
    <xf numFmtId="0" fontId="27" fillId="1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 fillId="31" borderId="0" applyNumberFormat="0" applyBorder="0" applyAlignment="0" applyProtection="0"/>
    <xf numFmtId="0" fontId="27" fillId="15" borderId="0" applyNumberFormat="0" applyBorder="0" applyAlignment="0" applyProtection="0"/>
    <xf numFmtId="0" fontId="37" fillId="18" borderId="0" applyNumberFormat="0" applyBorder="0" applyAlignment="0" applyProtection="0"/>
    <xf numFmtId="0" fontId="0" fillId="0" borderId="0">
      <alignment vertical="center"/>
      <protection/>
    </xf>
    <xf numFmtId="1" fontId="39" fillId="0" borderId="0">
      <alignment/>
      <protection/>
    </xf>
    <xf numFmtId="0" fontId="37" fillId="18"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37" fillId="18" borderId="0" applyNumberFormat="0" applyBorder="0" applyAlignment="0" applyProtection="0"/>
    <xf numFmtId="0" fontId="41" fillId="0" borderId="0" applyNumberFormat="0" applyFill="0" applyBorder="0" applyAlignment="0" applyProtection="0"/>
    <xf numFmtId="0" fontId="37" fillId="18" borderId="0" applyNumberFormat="0" applyBorder="0" applyAlignment="0" applyProtection="0"/>
    <xf numFmtId="0" fontId="37" fillId="26" borderId="0" applyNumberFormat="0" applyBorder="0" applyAlignment="0" applyProtection="0"/>
    <xf numFmtId="0" fontId="20" fillId="8" borderId="0" applyNumberFormat="0" applyBorder="0" applyAlignment="0" applyProtection="0"/>
    <xf numFmtId="0" fontId="35" fillId="2" borderId="0" applyNumberFormat="0" applyBorder="0" applyAlignment="0" applyProtection="0"/>
    <xf numFmtId="0" fontId="41" fillId="0" borderId="0" applyNumberFormat="0" applyFill="0" applyBorder="0" applyAlignment="0" applyProtection="0"/>
    <xf numFmtId="0" fontId="27" fillId="15" borderId="0" applyNumberFormat="0" applyBorder="0" applyAlignment="0" applyProtection="0"/>
    <xf numFmtId="0" fontId="37" fillId="21" borderId="0" applyNumberFormat="0" applyBorder="0" applyAlignment="0" applyProtection="0"/>
    <xf numFmtId="0" fontId="27" fillId="15" borderId="0" applyNumberFormat="0" applyBorder="0" applyAlignment="0" applyProtection="0"/>
    <xf numFmtId="0" fontId="37" fillId="21" borderId="0" applyNumberFormat="0" applyBorder="0" applyAlignment="0" applyProtection="0"/>
    <xf numFmtId="0" fontId="37" fillId="2" borderId="0" applyNumberFormat="0" applyBorder="0" applyAlignment="0" applyProtection="0"/>
    <xf numFmtId="0" fontId="37" fillId="21" borderId="0" applyNumberFormat="0" applyBorder="0" applyAlignment="0" applyProtection="0"/>
    <xf numFmtId="0" fontId="37" fillId="9" borderId="0"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21" borderId="0" applyNumberFormat="0" applyBorder="0" applyAlignment="0" applyProtection="0"/>
    <xf numFmtId="0" fontId="37" fillId="23"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4" borderId="0" applyNumberFormat="0" applyBorder="0" applyAlignment="0" applyProtection="0"/>
    <xf numFmtId="0" fontId="35" fillId="11" borderId="0" applyNumberFormat="0" applyBorder="0" applyAlignment="0" applyProtection="0"/>
    <xf numFmtId="0" fontId="27" fillId="15" borderId="0" applyNumberFormat="0" applyBorder="0" applyAlignment="0" applyProtection="0"/>
    <xf numFmtId="0" fontId="37" fillId="4" borderId="0" applyNumberFormat="0" applyBorder="0" applyAlignment="0" applyProtection="0"/>
    <xf numFmtId="0" fontId="37" fillId="17" borderId="0" applyNumberFormat="0" applyBorder="0" applyAlignment="0" applyProtection="0"/>
    <xf numFmtId="0" fontId="37" fillId="4" borderId="0" applyNumberFormat="0" applyBorder="0" applyAlignment="0" applyProtection="0"/>
    <xf numFmtId="0" fontId="20" fillId="8"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18" borderId="0" applyNumberFormat="0" applyBorder="0" applyAlignment="0" applyProtection="0"/>
    <xf numFmtId="0" fontId="37" fillId="21" borderId="0" applyNumberFormat="0" applyBorder="0" applyAlignment="0" applyProtection="0"/>
    <xf numFmtId="0" fontId="37" fillId="4" borderId="0" applyNumberFormat="0" applyBorder="0" applyAlignment="0" applyProtection="0"/>
    <xf numFmtId="0" fontId="14" fillId="6" borderId="0" applyNumberFormat="0" applyBorder="0" applyAlignment="0" applyProtection="0"/>
    <xf numFmtId="0" fontId="4" fillId="3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0" fillId="8" borderId="0" applyNumberFormat="0" applyBorder="0" applyAlignment="0" applyProtection="0"/>
    <xf numFmtId="0" fontId="27" fillId="8"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10" fontId="39" fillId="0" borderId="0" applyFont="0" applyFill="0" applyBorder="0" applyAlignment="0" applyProtection="0"/>
    <xf numFmtId="0" fontId="37" fillId="0" borderId="0">
      <alignment vertical="center"/>
      <protection/>
    </xf>
    <xf numFmtId="0" fontId="37" fillId="23" borderId="0" applyNumberFormat="0" applyBorder="0" applyAlignment="0" applyProtection="0"/>
    <xf numFmtId="0" fontId="32" fillId="33" borderId="0" applyNumberFormat="0" applyBorder="0" applyAlignment="0" applyProtection="0"/>
    <xf numFmtId="0" fontId="37" fillId="23" borderId="0" applyNumberFormat="0" applyBorder="0" applyAlignment="0" applyProtection="0"/>
    <xf numFmtId="0" fontId="49" fillId="6" borderId="0" applyNumberFormat="0" applyBorder="0" applyAlignment="0" applyProtection="0"/>
    <xf numFmtId="0" fontId="20" fillId="8" borderId="0" applyNumberFormat="0" applyBorder="0" applyAlignment="0" applyProtection="0"/>
    <xf numFmtId="0" fontId="37" fillId="17" borderId="0" applyNumberFormat="0" applyBorder="0" applyAlignment="0" applyProtection="0"/>
    <xf numFmtId="0" fontId="32" fillId="34"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20" fillId="8" borderId="0" applyNumberFormat="0" applyBorder="0" applyAlignment="0" applyProtection="0"/>
    <xf numFmtId="0" fontId="37" fillId="9" borderId="0" applyNumberFormat="0" applyBorder="0" applyAlignment="0" applyProtection="0"/>
    <xf numFmtId="0" fontId="14" fillId="6" borderId="0" applyNumberFormat="0" applyBorder="0" applyAlignment="0" applyProtection="0"/>
    <xf numFmtId="0" fontId="2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25" fillId="8" borderId="0" applyNumberFormat="0" applyBorder="0" applyAlignment="0" applyProtection="0"/>
    <xf numFmtId="0" fontId="37" fillId="9" borderId="0" applyNumberFormat="0" applyBorder="0" applyAlignment="0" applyProtection="0"/>
    <xf numFmtId="0" fontId="25" fillId="8" borderId="0" applyNumberFormat="0" applyBorder="0" applyAlignment="0" applyProtection="0"/>
    <xf numFmtId="0" fontId="37" fillId="20" borderId="0" applyNumberFormat="0" applyBorder="0" applyAlignment="0" applyProtection="0"/>
    <xf numFmtId="0" fontId="51" fillId="0" borderId="0" applyNumberFormat="0" applyFill="0" applyBorder="0" applyAlignment="0" applyProtection="0"/>
    <xf numFmtId="0" fontId="37" fillId="18" borderId="0" applyNumberFormat="0" applyBorder="0" applyAlignment="0" applyProtection="0"/>
    <xf numFmtId="0" fontId="25" fillId="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4" fillId="6"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4" fillId="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5" fillId="16" borderId="0" applyNumberFormat="0" applyBorder="0" applyAlignment="0" applyProtection="0"/>
    <xf numFmtId="0" fontId="37" fillId="23" borderId="0" applyNumberFormat="0" applyBorder="0" applyAlignment="0" applyProtection="0"/>
    <xf numFmtId="0" fontId="35" fillId="17" borderId="0" applyNumberFormat="0" applyBorder="0" applyAlignment="0" applyProtection="0"/>
    <xf numFmtId="0" fontId="20" fillId="8"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4" fillId="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5" fillId="25" borderId="0" applyNumberFormat="0" applyBorder="0" applyAlignment="0" applyProtection="0"/>
    <xf numFmtId="0" fontId="14"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57" fillId="0" borderId="0" applyProtection="0">
      <alignment/>
    </xf>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25" fillId="8" borderId="0" applyNumberFormat="0" applyBorder="0" applyAlignment="0" applyProtection="0"/>
    <xf numFmtId="0" fontId="37" fillId="28" borderId="0" applyNumberFormat="0" applyBorder="0" applyAlignment="0" applyProtection="0"/>
    <xf numFmtId="0" fontId="37" fillId="4" borderId="0" applyNumberFormat="0" applyBorder="0" applyAlignment="0" applyProtection="0"/>
    <xf numFmtId="0" fontId="35" fillId="16" borderId="0" applyNumberFormat="0" applyBorder="0" applyAlignment="0" applyProtection="0"/>
    <xf numFmtId="0" fontId="27" fillId="15" borderId="0" applyNumberFormat="0" applyBorder="0" applyAlignment="0" applyProtection="0"/>
    <xf numFmtId="0" fontId="37" fillId="23" borderId="0" applyNumberFormat="0" applyBorder="0" applyAlignment="0" applyProtection="0"/>
    <xf numFmtId="0" fontId="37" fillId="28"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20" fillId="8"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27" fillId="8" borderId="0" applyNumberFormat="0" applyBorder="0" applyAlignment="0" applyProtection="0"/>
    <xf numFmtId="0" fontId="35" fillId="25" borderId="0" applyNumberFormat="0" applyBorder="0" applyAlignment="0" applyProtection="0"/>
    <xf numFmtId="0" fontId="35" fillId="2" borderId="0" applyNumberFormat="0" applyBorder="0" applyAlignment="0" applyProtection="0"/>
    <xf numFmtId="0" fontId="32" fillId="31" borderId="0" applyNumberFormat="0" applyBorder="0" applyAlignment="0" applyProtection="0"/>
    <xf numFmtId="0" fontId="20" fillId="8" borderId="0" applyNumberFormat="0" applyBorder="0" applyAlignment="0" applyProtection="0"/>
    <xf numFmtId="0" fontId="35" fillId="2" borderId="0" applyNumberFormat="0" applyBorder="0" applyAlignment="0" applyProtection="0"/>
    <xf numFmtId="0" fontId="27" fillId="8" borderId="0" applyNumberFormat="0" applyBorder="0" applyAlignment="0" applyProtection="0"/>
    <xf numFmtId="0" fontId="0" fillId="12" borderId="3" applyNumberFormat="0" applyFont="0" applyAlignment="0" applyProtection="0"/>
    <xf numFmtId="0" fontId="35" fillId="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27" fillId="15" borderId="0" applyNumberFormat="0" applyBorder="0" applyAlignment="0" applyProtection="0"/>
    <xf numFmtId="0" fontId="27" fillId="8" borderId="0" applyNumberFormat="0" applyBorder="0" applyAlignment="0" applyProtection="0"/>
    <xf numFmtId="0" fontId="20" fillId="8" borderId="0" applyNumberFormat="0" applyBorder="0" applyAlignment="0" applyProtection="0"/>
    <xf numFmtId="0" fontId="35" fillId="9" borderId="0" applyNumberFormat="0" applyBorder="0" applyAlignment="0" applyProtection="0"/>
    <xf numFmtId="0" fontId="58" fillId="0" borderId="0" applyProtection="0">
      <alignment/>
    </xf>
    <xf numFmtId="0" fontId="27" fillId="8" borderId="0" applyNumberFormat="0" applyBorder="0" applyAlignment="0" applyProtection="0"/>
    <xf numFmtId="0" fontId="35" fillId="20" borderId="0" applyNumberFormat="0" applyBorder="0" applyAlignment="0" applyProtection="0"/>
    <xf numFmtId="0" fontId="20" fillId="8" borderId="0" applyNumberFormat="0" applyBorder="0" applyAlignment="0" applyProtection="0"/>
    <xf numFmtId="0" fontId="35" fillId="16"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0" fillId="12" borderId="3" applyNumberFormat="0" applyFont="0" applyAlignment="0" applyProtection="0"/>
    <xf numFmtId="0" fontId="35" fillId="16" borderId="0" applyNumberFormat="0" applyBorder="0" applyAlignment="0" applyProtection="0"/>
    <xf numFmtId="0" fontId="27" fillId="8" borderId="0" applyNumberFormat="0" applyBorder="0" applyAlignment="0" applyProtection="0"/>
    <xf numFmtId="0" fontId="14" fillId="6" borderId="0" applyNumberFormat="0" applyBorder="0" applyAlignment="0" applyProtection="0"/>
    <xf numFmtId="0" fontId="27" fillId="8" borderId="0" applyNumberFormat="0" applyBorder="0" applyAlignment="0" applyProtection="0"/>
    <xf numFmtId="0" fontId="0" fillId="0" borderId="0">
      <alignment/>
      <protection/>
    </xf>
    <xf numFmtId="0" fontId="35" fillId="16"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11" borderId="0" applyNumberFormat="0" applyBorder="0" applyAlignment="0" applyProtection="0"/>
    <xf numFmtId="0" fontId="20" fillId="8" borderId="0" applyNumberFormat="0" applyBorder="0" applyAlignment="0" applyProtection="0"/>
    <xf numFmtId="0" fontId="35" fillId="11" borderId="0" applyNumberFormat="0" applyBorder="0" applyAlignment="0" applyProtection="0"/>
    <xf numFmtId="0" fontId="35" fillId="25" borderId="0" applyNumberFormat="0" applyBorder="0" applyAlignment="0" applyProtection="0"/>
    <xf numFmtId="0" fontId="60" fillId="0" borderId="10">
      <alignment horizontal="left" vertical="center"/>
      <protection/>
    </xf>
    <xf numFmtId="0" fontId="35" fillId="11" borderId="0" applyNumberFormat="0" applyBorder="0" applyAlignment="0" applyProtection="0"/>
    <xf numFmtId="0" fontId="35" fillId="11" borderId="0" applyNumberFormat="0" applyBorder="0" applyAlignment="0" applyProtection="0"/>
    <xf numFmtId="0" fontId="20" fillId="8"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6" borderId="0" applyNumberFormat="0" applyBorder="0" applyAlignment="0" applyProtection="0"/>
    <xf numFmtId="0" fontId="47" fillId="0" borderId="4" applyNumberFormat="0" applyFill="0" applyAlignment="0" applyProtection="0"/>
    <xf numFmtId="0" fontId="47" fillId="0" borderId="4" applyNumberFormat="0" applyFill="0" applyAlignment="0" applyProtection="0"/>
    <xf numFmtId="0" fontId="35" fillId="25" borderId="0" applyNumberFormat="0" applyBorder="0" applyAlignment="0" applyProtection="0"/>
    <xf numFmtId="0" fontId="20" fillId="8" borderId="0" applyNumberFormat="0" applyBorder="0" applyAlignment="0" applyProtection="0"/>
    <xf numFmtId="0" fontId="35" fillId="11" borderId="0" applyNumberFormat="0" applyBorder="0" applyAlignment="0" applyProtection="0"/>
    <xf numFmtId="0" fontId="62" fillId="0" borderId="11" applyNumberFormat="0" applyFill="0" applyAlignment="0" applyProtection="0"/>
    <xf numFmtId="0" fontId="35" fillId="3" borderId="0" applyNumberFormat="0" applyBorder="0" applyAlignment="0" applyProtection="0"/>
    <xf numFmtId="0" fontId="4" fillId="35" borderId="0" applyNumberFormat="0" applyBorder="0" applyAlignment="0" applyProtection="0"/>
    <xf numFmtId="0" fontId="14" fillId="6" borderId="0" applyNumberFormat="0" applyBorder="0" applyAlignment="0" applyProtection="0"/>
    <xf numFmtId="0" fontId="4" fillId="35" borderId="0" applyNumberFormat="0" applyBorder="0" applyAlignment="0" applyProtection="0"/>
    <xf numFmtId="0" fontId="32" fillId="36" borderId="0" applyNumberFormat="0" applyBorder="0" applyAlignment="0" applyProtection="0"/>
    <xf numFmtId="0" fontId="32" fillId="10"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4" fillId="32" borderId="0" applyNumberFormat="0" applyBorder="0" applyAlignment="0" applyProtection="0"/>
    <xf numFmtId="0" fontId="4" fillId="37" borderId="0" applyNumberFormat="0" applyBorder="0" applyAlignment="0" applyProtection="0"/>
    <xf numFmtId="0" fontId="32" fillId="7" borderId="0" applyNumberFormat="0" applyBorder="0" applyAlignment="0" applyProtection="0"/>
    <xf numFmtId="0" fontId="20" fillId="8" borderId="0" applyNumberFormat="0" applyBorder="0" applyAlignment="0" applyProtection="0"/>
    <xf numFmtId="0" fontId="32" fillId="19" borderId="0" applyNumberFormat="0" applyBorder="0" applyAlignment="0" applyProtection="0"/>
    <xf numFmtId="0" fontId="27" fillId="8" borderId="0" applyNumberFormat="0" applyBorder="0" applyAlignment="0" applyProtection="0"/>
    <xf numFmtId="0" fontId="32" fillId="33" borderId="0" applyNumberFormat="0" applyBorder="0" applyAlignment="0" applyProtection="0"/>
    <xf numFmtId="0" fontId="4" fillId="35" borderId="0" applyNumberFormat="0" applyBorder="0" applyAlignment="0" applyProtection="0"/>
    <xf numFmtId="0" fontId="4" fillId="7" borderId="0" applyNumberFormat="0" applyBorder="0" applyAlignment="0" applyProtection="0"/>
    <xf numFmtId="0" fontId="32" fillId="7" borderId="0" applyNumberFormat="0" applyBorder="0" applyAlignment="0" applyProtection="0"/>
    <xf numFmtId="0" fontId="61" fillId="0" borderId="9" applyNumberFormat="0" applyFill="0" applyAlignment="0" applyProtection="0"/>
    <xf numFmtId="0" fontId="32" fillId="13" borderId="0" applyNumberFormat="0" applyBorder="0" applyAlignment="0" applyProtection="0"/>
    <xf numFmtId="0" fontId="19" fillId="0" borderId="0" applyNumberFormat="0" applyFill="0" applyBorder="0" applyAlignment="0" applyProtection="0"/>
    <xf numFmtId="0" fontId="32" fillId="38" borderId="0" applyNumberFormat="0" applyBorder="0" applyAlignment="0" applyProtection="0"/>
    <xf numFmtId="0" fontId="4" fillId="35" borderId="0" applyNumberFormat="0" applyBorder="0" applyAlignment="0" applyProtection="0"/>
    <xf numFmtId="0" fontId="32" fillId="36" borderId="0" applyNumberFormat="0" applyBorder="0" applyAlignment="0" applyProtection="0"/>
    <xf numFmtId="0" fontId="32" fillId="25" borderId="0" applyNumberFormat="0" applyBorder="0" applyAlignment="0" applyProtection="0"/>
    <xf numFmtId="0" fontId="32" fillId="39" borderId="0" applyNumberFormat="0" applyBorder="0" applyAlignment="0" applyProtection="0"/>
    <xf numFmtId="0" fontId="4" fillId="32" borderId="0" applyNumberFormat="0" applyBorder="0" applyAlignment="0" applyProtection="0"/>
    <xf numFmtId="0" fontId="20" fillId="8" borderId="0" applyNumberFormat="0" applyBorder="0" applyAlignment="0" applyProtection="0"/>
    <xf numFmtId="0" fontId="59" fillId="17" borderId="6" applyNumberFormat="0" applyAlignment="0" applyProtection="0"/>
    <xf numFmtId="0" fontId="32" fillId="11" borderId="0" applyNumberFormat="0" applyBorder="0" applyAlignment="0" applyProtection="0"/>
    <xf numFmtId="0" fontId="19" fillId="0" borderId="0" applyNumberFormat="0" applyFill="0" applyBorder="0" applyAlignment="0" applyProtection="0"/>
    <xf numFmtId="181" fontId="41" fillId="0" borderId="0" applyFill="0" applyBorder="0" applyAlignment="0">
      <protection/>
    </xf>
    <xf numFmtId="0" fontId="20" fillId="8" borderId="0" applyNumberFormat="0" applyBorder="0" applyAlignment="0" applyProtection="0"/>
    <xf numFmtId="0" fontId="41" fillId="0" borderId="0" applyNumberFormat="0" applyFill="0" applyBorder="0" applyAlignment="0" applyProtection="0"/>
    <xf numFmtId="0" fontId="25" fillId="8" borderId="0" applyNumberFormat="0" applyBorder="0" applyAlignment="0" applyProtection="0"/>
    <xf numFmtId="0" fontId="20" fillId="8"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1" fontId="39" fillId="0" borderId="0" applyFont="0" applyFill="0" applyBorder="0" applyAlignment="0" applyProtection="0"/>
    <xf numFmtId="0" fontId="27" fillId="8" borderId="0" applyNumberFormat="0" applyBorder="0" applyAlignment="0" applyProtection="0"/>
    <xf numFmtId="0" fontId="20" fillId="8" borderId="0" applyNumberFormat="0" applyBorder="0" applyAlignment="0" applyProtection="0"/>
    <xf numFmtId="0" fontId="55" fillId="0" borderId="0" applyFont="0" applyFill="0" applyBorder="0" applyAlignment="0" applyProtection="0"/>
    <xf numFmtId="179" fontId="16" fillId="0" borderId="0">
      <alignment/>
      <protection/>
    </xf>
    <xf numFmtId="0" fontId="0" fillId="0" borderId="0">
      <alignment vertical="center"/>
      <protection/>
    </xf>
    <xf numFmtId="43" fontId="39" fillId="0" borderId="0" applyFont="0" applyFill="0" applyBorder="0" applyAlignment="0" applyProtection="0"/>
    <xf numFmtId="178" fontId="39" fillId="0" borderId="0" applyFont="0" applyFill="0" applyBorder="0" applyAlignment="0" applyProtection="0"/>
    <xf numFmtId="176" fontId="16" fillId="0" borderId="0">
      <alignment/>
      <protection/>
    </xf>
    <xf numFmtId="182" fontId="16" fillId="0" borderId="0">
      <alignment/>
      <protection/>
    </xf>
    <xf numFmtId="2" fontId="57" fillId="0" borderId="0" applyProtection="0">
      <alignment/>
    </xf>
    <xf numFmtId="38" fontId="64" fillId="17" borderId="0" applyNumberFormat="0" applyBorder="0" applyAlignment="0" applyProtection="0"/>
    <xf numFmtId="0" fontId="26" fillId="0" borderId="2" applyNumberFormat="0" applyFill="0" applyAlignment="0" applyProtection="0"/>
    <xf numFmtId="0" fontId="27" fillId="8" borderId="0" applyNumberFormat="0" applyBorder="0" applyAlignment="0" applyProtection="0"/>
    <xf numFmtId="0" fontId="35" fillId="25" borderId="0" applyNumberFormat="0" applyBorder="0" applyAlignment="0" applyProtection="0"/>
    <xf numFmtId="0" fontId="60" fillId="0" borderId="12" applyNumberFormat="0" applyAlignment="0" applyProtection="0"/>
    <xf numFmtId="0" fontId="60" fillId="0" borderId="0" applyProtection="0">
      <alignment/>
    </xf>
    <xf numFmtId="10" fontId="64" fillId="26" borderId="13" applyNumberFormat="0" applyBorder="0" applyAlignment="0" applyProtection="0"/>
    <xf numFmtId="37" fontId="50" fillId="0" borderId="0">
      <alignment/>
      <protection/>
    </xf>
    <xf numFmtId="0" fontId="66" fillId="0" borderId="0">
      <alignment/>
      <protection/>
    </xf>
    <xf numFmtId="0" fontId="17" fillId="0" borderId="0">
      <alignment/>
      <protection/>
    </xf>
    <xf numFmtId="0" fontId="63" fillId="0" borderId="0">
      <alignment/>
      <protection/>
    </xf>
    <xf numFmtId="0" fontId="11" fillId="0" borderId="0" applyNumberFormat="0" applyFill="0" applyBorder="0" applyAlignment="0" applyProtection="0"/>
    <xf numFmtId="0" fontId="61" fillId="0" borderId="9"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65" fillId="0" borderId="0" applyNumberFormat="0" applyFill="0" applyBorder="0" applyAlignment="0" applyProtection="0"/>
    <xf numFmtId="0" fontId="25" fillId="8" borderId="0" applyNumberFormat="0" applyBorder="0" applyAlignment="0" applyProtection="0"/>
    <xf numFmtId="0" fontId="10" fillId="0" borderId="0" applyNumberFormat="0" applyFill="0" applyBorder="0" applyAlignment="0" applyProtection="0"/>
    <xf numFmtId="0" fontId="65" fillId="0" borderId="0" applyNumberFormat="0" applyFill="0" applyBorder="0" applyAlignment="0" applyProtection="0"/>
    <xf numFmtId="0" fontId="57" fillId="0" borderId="14" applyProtection="0">
      <alignment/>
    </xf>
    <xf numFmtId="0" fontId="20" fillId="8" borderId="0" applyNumberFormat="0" applyBorder="0" applyAlignment="0" applyProtection="0"/>
    <xf numFmtId="9" fontId="18" fillId="0" borderId="0" applyFont="0" applyFill="0" applyBorder="0" applyAlignment="0" applyProtection="0"/>
    <xf numFmtId="0" fontId="27" fillId="8" borderId="0" applyNumberFormat="0" applyBorder="0" applyAlignment="0" applyProtection="0"/>
    <xf numFmtId="9" fontId="0" fillId="0" borderId="0" applyFont="0" applyFill="0" applyBorder="0" applyAlignment="0" applyProtection="0"/>
    <xf numFmtId="0" fontId="47" fillId="0" borderId="4" applyNumberFormat="0" applyFill="0" applyAlignment="0" applyProtection="0"/>
    <xf numFmtId="0" fontId="47" fillId="0" borderId="4" applyNumberFormat="0" applyFill="0" applyAlignment="0" applyProtection="0"/>
    <xf numFmtId="0" fontId="14" fillId="6"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47" fillId="0" borderId="4" applyNumberFormat="0" applyFill="0" applyAlignment="0" applyProtection="0"/>
    <xf numFmtId="0" fontId="47" fillId="0" borderId="4" applyNumberFormat="0" applyFill="0" applyAlignment="0" applyProtection="0"/>
    <xf numFmtId="0" fontId="20" fillId="8" borderId="0" applyNumberFormat="0" applyBorder="0" applyAlignment="0" applyProtection="0"/>
    <xf numFmtId="0" fontId="26" fillId="0" borderId="2" applyNumberFormat="0" applyFill="0" applyAlignment="0" applyProtection="0"/>
    <xf numFmtId="0" fontId="67" fillId="37" borderId="0" applyNumberFormat="0" applyBorder="0" applyAlignment="0" applyProtection="0"/>
    <xf numFmtId="0" fontId="20" fillId="8" borderId="0" applyNumberFormat="0" applyBorder="0" applyAlignment="0" applyProtection="0"/>
    <xf numFmtId="0" fontId="26" fillId="0" borderId="2" applyNumberFormat="0" applyFill="0" applyAlignment="0" applyProtection="0"/>
    <xf numFmtId="0" fontId="20" fillId="8" borderId="0" applyNumberFormat="0" applyBorder="0" applyAlignment="0" applyProtection="0"/>
    <xf numFmtId="0" fontId="26" fillId="0" borderId="2" applyNumberFormat="0" applyFill="0" applyAlignment="0" applyProtection="0"/>
    <xf numFmtId="0" fontId="14" fillId="6" borderId="0" applyNumberFormat="0" applyBorder="0" applyAlignment="0" applyProtection="0"/>
    <xf numFmtId="0" fontId="26" fillId="0" borderId="2" applyNumberFormat="0" applyFill="0" applyAlignment="0" applyProtection="0"/>
    <xf numFmtId="0" fontId="26" fillId="0" borderId="2" applyNumberFormat="0" applyFill="0" applyAlignment="0" applyProtection="0"/>
    <xf numFmtId="0" fontId="68" fillId="0" borderId="2"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8" borderId="0" applyNumberFormat="0" applyBorder="0" applyAlignment="0" applyProtection="0"/>
    <xf numFmtId="0" fontId="19" fillId="0" borderId="5" applyNumberFormat="0" applyFill="0" applyAlignment="0" applyProtection="0"/>
    <xf numFmtId="0" fontId="20" fillId="8" borderId="0" applyNumberFormat="0" applyBorder="0" applyAlignment="0" applyProtection="0"/>
    <xf numFmtId="0" fontId="14" fillId="6" borderId="0" applyNumberFormat="0" applyBorder="0" applyAlignment="0" applyProtection="0"/>
    <xf numFmtId="0" fontId="19" fillId="0" borderId="5" applyNumberFormat="0" applyFill="0" applyAlignment="0" applyProtection="0"/>
    <xf numFmtId="0" fontId="20" fillId="8" borderId="0" applyNumberFormat="0" applyBorder="0" applyAlignment="0" applyProtection="0"/>
    <xf numFmtId="0" fontId="27" fillId="8" borderId="0" applyNumberFormat="0" applyBorder="0" applyAlignment="0" applyProtection="0"/>
    <xf numFmtId="0" fontId="19" fillId="0" borderId="5" applyNumberFormat="0" applyFill="0" applyAlignment="0" applyProtection="0"/>
    <xf numFmtId="0" fontId="51" fillId="0" borderId="15" applyNumberFormat="0" applyFill="0" applyAlignment="0" applyProtection="0"/>
    <xf numFmtId="43"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9" fillId="6" borderId="0" applyNumberFormat="0" applyBorder="0" applyAlignment="0" applyProtection="0"/>
    <xf numFmtId="0" fontId="20" fillId="8" borderId="0" applyNumberFormat="0" applyBorder="0" applyAlignment="0" applyProtection="0"/>
    <xf numFmtId="0" fontId="65" fillId="0" borderId="0" applyNumberFormat="0" applyFill="0" applyBorder="0" applyAlignment="0" applyProtection="0"/>
    <xf numFmtId="0" fontId="14" fillId="6" borderId="0" applyNumberFormat="0" applyBorder="0" applyAlignment="0" applyProtection="0"/>
    <xf numFmtId="0" fontId="20" fillId="8" borderId="0" applyNumberFormat="0" applyBorder="0" applyAlignment="0" applyProtection="0"/>
    <xf numFmtId="0" fontId="69" fillId="0" borderId="0" applyNumberFormat="0" applyFill="0" applyBorder="0" applyAlignment="0" applyProtection="0"/>
    <xf numFmtId="0" fontId="6" fillId="0" borderId="13">
      <alignment horizontal="distributed" vertical="center" wrapText="1"/>
      <protection/>
    </xf>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7" fillId="8" borderId="0" applyNumberFormat="0" applyBorder="0" applyAlignment="0" applyProtection="0"/>
    <xf numFmtId="0" fontId="20" fillId="8" borderId="0" applyNumberFormat="0" applyBorder="0" applyAlignment="0" applyProtection="0"/>
    <xf numFmtId="0" fontId="49" fillId="6" borderId="0" applyNumberFormat="0" applyBorder="0" applyAlignment="0" applyProtection="0"/>
    <xf numFmtId="0" fontId="20" fillId="8" borderId="0" applyNumberFormat="0" applyBorder="0" applyAlignment="0" applyProtection="0"/>
    <xf numFmtId="0" fontId="27" fillId="8" borderId="0" applyNumberFormat="0" applyBorder="0" applyAlignment="0" applyProtection="0"/>
    <xf numFmtId="0" fontId="20" fillId="8"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7" fillId="1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27" fillId="8"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5" fillId="8" borderId="0" applyNumberFormat="0" applyBorder="0" applyAlignment="0" applyProtection="0"/>
    <xf numFmtId="0" fontId="14" fillId="6" borderId="0" applyNumberFormat="0" applyBorder="0" applyAlignment="0" applyProtection="0"/>
    <xf numFmtId="0" fontId="25" fillId="8" borderId="0" applyNumberFormat="0" applyBorder="0" applyAlignment="0" applyProtection="0"/>
    <xf numFmtId="0" fontId="20"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7" fillId="8" borderId="0" applyNumberFormat="0" applyBorder="0" applyAlignment="0" applyProtection="0"/>
    <xf numFmtId="0" fontId="20"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5" fillId="4" borderId="1" applyNumberFormat="0" applyAlignment="0" applyProtection="0"/>
    <xf numFmtId="0" fontId="27" fillId="8" borderId="0" applyNumberFormat="0" applyBorder="0" applyAlignment="0" applyProtection="0"/>
    <xf numFmtId="0" fontId="20"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0" fillId="8"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27" fillId="8" borderId="0" applyNumberFormat="0" applyBorder="0" applyAlignment="0" applyProtection="0"/>
    <xf numFmtId="0" fontId="20" fillId="8" borderId="0" applyNumberFormat="0" applyBorder="0" applyAlignment="0" applyProtection="0"/>
    <xf numFmtId="0" fontId="40" fillId="0" borderId="0" applyNumberForma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0" fillId="8" borderId="0" applyNumberFormat="0" applyBorder="0" applyAlignment="0" applyProtection="0"/>
    <xf numFmtId="0" fontId="35" fillId="22" borderId="0" applyNumberFormat="0" applyBorder="0" applyAlignment="0" applyProtection="0"/>
    <xf numFmtId="0" fontId="14" fillId="6"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0" fillId="8" borderId="0" applyNumberFormat="0" applyBorder="0" applyAlignment="0" applyProtection="0"/>
    <xf numFmtId="0" fontId="27" fillId="1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67" fillId="6" borderId="0" applyNumberFormat="0" applyBorder="0" applyAlignment="0" applyProtection="0"/>
    <xf numFmtId="0" fontId="25" fillId="8" borderId="0" applyNumberFormat="0" applyBorder="0" applyAlignment="0" applyProtection="0"/>
    <xf numFmtId="0" fontId="20" fillId="8"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25"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40" fillId="0" borderId="0" applyNumberForma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0" fillId="12" borderId="3" applyNumberFormat="0" applyFont="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49" fillId="6"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4" fillId="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7" fillId="1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0" fillId="0" borderId="0">
      <alignment vertical="center"/>
      <protection/>
    </xf>
    <xf numFmtId="0" fontId="10" fillId="0" borderId="0">
      <alignment/>
      <protection/>
    </xf>
    <xf numFmtId="0" fontId="14" fillId="6"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4" fillId="6"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6" fillId="0" borderId="0">
      <alignment/>
      <protection/>
    </xf>
    <xf numFmtId="0" fontId="37" fillId="0" borderId="0">
      <alignment/>
      <protection/>
    </xf>
    <xf numFmtId="0" fontId="37"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72" fillId="19" borderId="7" applyNumberFormat="0" applyAlignment="0" applyProtection="0"/>
    <xf numFmtId="0" fontId="12" fillId="0" borderId="0">
      <alignment vertical="center"/>
      <protection/>
    </xf>
    <xf numFmtId="0" fontId="37" fillId="0" borderId="0">
      <alignment vertical="center"/>
      <protection/>
    </xf>
    <xf numFmtId="0" fontId="14" fillId="6"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7" fillId="6" borderId="0" applyNumberFormat="0" applyBorder="0" applyAlignment="0" applyProtection="0"/>
    <xf numFmtId="0" fontId="0" fillId="0" borderId="0">
      <alignment vertical="center"/>
      <protection/>
    </xf>
    <xf numFmtId="0" fontId="37" fillId="0" borderId="0">
      <alignment vertical="center"/>
      <protection/>
    </xf>
    <xf numFmtId="0" fontId="0" fillId="0" borderId="0">
      <alignment vertical="center"/>
      <protection/>
    </xf>
    <xf numFmtId="0" fontId="73" fillId="0" borderId="0">
      <alignment/>
      <protection/>
    </xf>
    <xf numFmtId="0" fontId="73" fillId="0" borderId="0">
      <alignment/>
      <protection/>
    </xf>
    <xf numFmtId="0" fontId="37" fillId="0" borderId="0">
      <alignment vertical="center"/>
      <protection/>
    </xf>
    <xf numFmtId="0" fontId="0" fillId="0" borderId="0">
      <alignment/>
      <protection/>
    </xf>
    <xf numFmtId="0" fontId="67" fillId="6" borderId="0" applyNumberFormat="0" applyBorder="0" applyAlignment="0" applyProtection="0"/>
    <xf numFmtId="0" fontId="0"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38" fillId="17" borderId="1" applyNumberFormat="0" applyAlignment="0" applyProtection="0"/>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70" fillId="0" borderId="0" applyNumberFormat="0" applyFill="0" applyBorder="0" applyAlignment="0" applyProtection="0"/>
    <xf numFmtId="0" fontId="14" fillId="6" borderId="0" applyNumberFormat="0" applyBorder="0" applyAlignment="0" applyProtection="0"/>
    <xf numFmtId="0" fontId="0" fillId="0" borderId="0" applyNumberFormat="0" applyFill="0" applyBorder="0" applyAlignment="0" applyProtection="0"/>
    <xf numFmtId="9" fontId="71" fillId="0" borderId="0" applyFont="0" applyFill="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67" fillId="3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67" fillId="3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14" fillId="6" borderId="0" applyNumberFormat="0" applyBorder="0" applyAlignment="0" applyProtection="0"/>
    <xf numFmtId="0" fontId="67" fillId="3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37" borderId="0" applyNumberFormat="0" applyBorder="0" applyAlignment="0" applyProtection="0"/>
    <xf numFmtId="0" fontId="67" fillId="6" borderId="0" applyNumberFormat="0" applyBorder="0" applyAlignment="0" applyProtection="0"/>
    <xf numFmtId="0" fontId="14"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37" borderId="0" applyNumberFormat="0" applyBorder="0" applyAlignment="0" applyProtection="0"/>
    <xf numFmtId="0" fontId="67" fillId="6" borderId="0" applyNumberFormat="0" applyBorder="0" applyAlignment="0" applyProtection="0"/>
    <xf numFmtId="0" fontId="14"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3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3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3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8" fillId="17" borderId="1" applyNumberFormat="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67" fillId="3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49" fillId="6" borderId="0" applyNumberFormat="0" applyBorder="0" applyAlignment="0" applyProtection="0"/>
    <xf numFmtId="0" fontId="14" fillId="6" borderId="0" applyNumberFormat="0" applyBorder="0" applyAlignment="0" applyProtection="0"/>
    <xf numFmtId="0" fontId="49" fillId="6" borderId="0" applyNumberFormat="0" applyBorder="0" applyAlignment="0" applyProtection="0"/>
    <xf numFmtId="0" fontId="67" fillId="3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67" fillId="3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55" fillId="0" borderId="0" applyFont="0" applyFill="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43" fontId="16" fillId="0" borderId="0" applyFont="0" applyFill="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67" fillId="3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16" applyNumberFormat="0" applyFill="0" applyAlignment="0" applyProtection="0"/>
    <xf numFmtId="183" fontId="18" fillId="0" borderId="0" applyFont="0" applyFill="0" applyBorder="0" applyAlignment="0" applyProtection="0"/>
    <xf numFmtId="0" fontId="38" fillId="17" borderId="1" applyNumberFormat="0" applyAlignment="0" applyProtection="0"/>
    <xf numFmtId="0" fontId="38" fillId="17" borderId="1" applyNumberFormat="0" applyAlignment="0" applyProtection="0"/>
    <xf numFmtId="0" fontId="38" fillId="17" borderId="1" applyNumberFormat="0" applyAlignment="0" applyProtection="0"/>
    <xf numFmtId="0" fontId="38" fillId="17" borderId="1" applyNumberFormat="0" applyAlignment="0" applyProtection="0"/>
    <xf numFmtId="0" fontId="38" fillId="17" borderId="1" applyNumberFormat="0" applyAlignment="0" applyProtection="0"/>
    <xf numFmtId="0" fontId="72" fillId="19" borderId="7" applyNumberFormat="0" applyAlignment="0" applyProtection="0"/>
    <xf numFmtId="0" fontId="72" fillId="19" borderId="7" applyNumberFormat="0" applyAlignment="0" applyProtection="0"/>
    <xf numFmtId="0" fontId="72" fillId="19" borderId="7" applyNumberFormat="0" applyAlignment="0" applyProtection="0"/>
    <xf numFmtId="0" fontId="72" fillId="19" borderId="7" applyNumberFormat="0" applyAlignment="0" applyProtection="0"/>
    <xf numFmtId="0" fontId="72" fillId="19" borderId="7" applyNumberFormat="0" applyAlignment="0" applyProtection="0"/>
    <xf numFmtId="0" fontId="35" fillId="24" borderId="0" applyNumberFormat="0" applyBorder="0" applyAlignment="0" applyProtection="0"/>
    <xf numFmtId="0" fontId="72" fillId="19" borderId="7" applyNumberFormat="0" applyAlignment="0" applyProtection="0"/>
    <xf numFmtId="0" fontId="72" fillId="19" borderId="7"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5" fillId="0" borderId="0">
      <alignment/>
      <protection/>
    </xf>
    <xf numFmtId="0" fontId="40" fillId="0" borderId="0" applyNumberFormat="0" applyFill="0" applyBorder="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38" fontId="55" fillId="0" borderId="0" applyFont="0" applyFill="0" applyBorder="0" applyAlignment="0" applyProtection="0"/>
    <xf numFmtId="40" fontId="55" fillId="0" borderId="0" applyFont="0" applyFill="0" applyBorder="0" applyAlignment="0" applyProtection="0"/>
    <xf numFmtId="0" fontId="77" fillId="0" borderId="0">
      <alignment/>
      <protection/>
    </xf>
    <xf numFmtId="184" fontId="46" fillId="0" borderId="0" applyFont="0" applyFill="0" applyBorder="0" applyAlignment="0" applyProtection="0"/>
    <xf numFmtId="185" fontId="46" fillId="0" borderId="0" applyFont="0" applyFill="0" applyBorder="0" applyAlignment="0" applyProtection="0"/>
    <xf numFmtId="186" fontId="46" fillId="0" borderId="0" applyFont="0" applyFill="0" applyBorder="0" applyAlignment="0" applyProtection="0"/>
    <xf numFmtId="187" fontId="46" fillId="0" borderId="0" applyFont="0" applyFill="0" applyBorder="0" applyAlignment="0" applyProtection="0"/>
    <xf numFmtId="0" fontId="16" fillId="0" borderId="0">
      <alignment/>
      <protection/>
    </xf>
    <xf numFmtId="41" fontId="16" fillId="0" borderId="0" applyFont="0" applyFill="0" applyBorder="0" applyAlignment="0" applyProtection="0"/>
    <xf numFmtId="0" fontId="46"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8" fontId="18" fillId="0" borderId="0" applyFont="0" applyFill="0" applyBorder="0" applyAlignment="0" applyProtection="0"/>
    <xf numFmtId="43" fontId="0" fillId="0" borderId="0" applyFont="0" applyFill="0" applyBorder="0" applyAlignment="0" applyProtection="0"/>
    <xf numFmtId="0" fontId="71" fillId="0" borderId="0">
      <alignment/>
      <protection/>
    </xf>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5"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59" fillId="17" borderId="6" applyNumberFormat="0" applyAlignment="0" applyProtection="0"/>
    <xf numFmtId="0" fontId="59" fillId="17" borderId="6" applyNumberFormat="0" applyAlignment="0" applyProtection="0"/>
    <xf numFmtId="0" fontId="59" fillId="17" borderId="6" applyNumberFormat="0" applyAlignment="0" applyProtection="0"/>
    <xf numFmtId="0" fontId="59" fillId="17" borderId="6" applyNumberFormat="0" applyAlignment="0" applyProtection="0"/>
    <xf numFmtId="0" fontId="59" fillId="17" borderId="6" applyNumberFormat="0" applyAlignment="0" applyProtection="0"/>
    <xf numFmtId="0" fontId="59" fillId="17" borderId="6" applyNumberFormat="0" applyAlignment="0" applyProtection="0"/>
    <xf numFmtId="0" fontId="59" fillId="17" borderId="6" applyNumberFormat="0" applyAlignment="0" applyProtection="0"/>
    <xf numFmtId="0" fontId="59" fillId="26" borderId="6" applyNumberFormat="0" applyAlignment="0" applyProtection="0"/>
    <xf numFmtId="0" fontId="45" fillId="4" borderId="1" applyNumberFormat="0" applyAlignment="0" applyProtection="0"/>
    <xf numFmtId="0" fontId="45" fillId="4" borderId="1" applyNumberFormat="0" applyAlignment="0" applyProtection="0"/>
    <xf numFmtId="0" fontId="45" fillId="4" borderId="1" applyNumberFormat="0" applyAlignment="0" applyProtection="0"/>
    <xf numFmtId="0" fontId="45" fillId="4" borderId="1" applyNumberFormat="0" applyAlignment="0" applyProtection="0"/>
    <xf numFmtId="0" fontId="45" fillId="4" borderId="1" applyNumberFormat="0" applyAlignment="0" applyProtection="0"/>
    <xf numFmtId="0" fontId="45" fillId="4" borderId="1" applyNumberFormat="0" applyAlignment="0" applyProtection="0"/>
    <xf numFmtId="0" fontId="45" fillId="4" borderId="1" applyNumberFormat="0" applyAlignment="0" applyProtection="0"/>
    <xf numFmtId="1" fontId="6" fillId="0" borderId="13">
      <alignment vertical="center"/>
      <protection locked="0"/>
    </xf>
    <xf numFmtId="0" fontId="56" fillId="0" borderId="0">
      <alignment/>
      <protection/>
    </xf>
    <xf numFmtId="0" fontId="56" fillId="0" borderId="0">
      <alignment/>
      <protection/>
    </xf>
    <xf numFmtId="180" fontId="6" fillId="0" borderId="13">
      <alignment vertical="center"/>
      <protection locked="0"/>
    </xf>
    <xf numFmtId="0" fontId="39" fillId="0" borderId="0">
      <alignment/>
      <protection/>
    </xf>
    <xf numFmtId="0" fontId="46" fillId="0" borderId="0">
      <alignment/>
      <protection/>
    </xf>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35" fillId="22" borderId="0" applyNumberFormat="0" applyBorder="0" applyAlignment="0" applyProtection="0"/>
    <xf numFmtId="0" fontId="35" fillId="3" borderId="0" applyNumberFormat="0" applyBorder="0" applyAlignment="0" applyProtection="0"/>
    <xf numFmtId="0" fontId="35" fillId="24" borderId="0" applyNumberFormat="0" applyBorder="0" applyAlignment="0" applyProtection="0"/>
    <xf numFmtId="0" fontId="35" fillId="16" borderId="0" applyNumberFormat="0" applyBorder="0" applyAlignment="0" applyProtection="0"/>
    <xf numFmtId="0" fontId="35" fillId="25" borderId="0" applyNumberFormat="0" applyBorder="0" applyAlignment="0" applyProtection="0"/>
    <xf numFmtId="0" fontId="35"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cellStyleXfs>
  <cellXfs count="308">
    <xf numFmtId="0" fontId="0" fillId="0" borderId="0" xfId="0" applyAlignment="1">
      <alignment/>
    </xf>
    <xf numFmtId="0" fontId="0" fillId="0" borderId="0" xfId="706" applyFill="1">
      <alignment vertical="center"/>
      <protection/>
    </xf>
    <xf numFmtId="0" fontId="0" fillId="0" borderId="0" xfId="700" applyFill="1">
      <alignment vertical="center"/>
      <protection/>
    </xf>
    <xf numFmtId="0" fontId="1" fillId="0" borderId="0" xfId="700" applyFont="1" applyFill="1">
      <alignment vertical="center"/>
      <protection/>
    </xf>
    <xf numFmtId="0" fontId="0" fillId="0" borderId="0" xfId="700" applyFont="1" applyFill="1">
      <alignment vertical="center"/>
      <protection/>
    </xf>
    <xf numFmtId="189" fontId="0" fillId="0" borderId="0" xfId="700" applyNumberFormat="1" applyFont="1" applyFill="1" applyAlignment="1">
      <alignment horizontal="center" vertical="center"/>
      <protection/>
    </xf>
    <xf numFmtId="0" fontId="1" fillId="0" borderId="0" xfId="694" applyFont="1" applyFill="1" applyAlignment="1">
      <alignment vertical="center"/>
      <protection/>
    </xf>
    <xf numFmtId="189" fontId="0" fillId="0" borderId="0" xfId="706" applyNumberFormat="1" applyFill="1" applyBorder="1" applyAlignment="1">
      <alignment horizontal="center" vertical="center"/>
      <protection/>
    </xf>
    <xf numFmtId="0" fontId="2" fillId="0" borderId="0" xfId="700" applyFont="1" applyFill="1" applyAlignment="1">
      <alignment horizontal="center" vertical="center"/>
      <protection/>
    </xf>
    <xf numFmtId="189" fontId="2" fillId="0" borderId="0" xfId="700" applyNumberFormat="1" applyFont="1" applyFill="1" applyAlignment="1">
      <alignment horizontal="center" vertical="center"/>
      <protection/>
    </xf>
    <xf numFmtId="0" fontId="0" fillId="0" borderId="0" xfId="700" applyFont="1" applyFill="1" applyAlignment="1">
      <alignment horizontal="center" vertical="center"/>
      <protection/>
    </xf>
    <xf numFmtId="189" fontId="3" fillId="0" borderId="13" xfId="700" applyNumberFormat="1" applyFont="1" applyFill="1" applyBorder="1" applyAlignment="1">
      <alignment horizontal="center" vertical="center" wrapText="1"/>
      <protection/>
    </xf>
    <xf numFmtId="189" fontId="1" fillId="0" borderId="13" xfId="700" applyNumberFormat="1" applyFont="1" applyFill="1" applyBorder="1" applyAlignment="1">
      <alignment horizontal="center" vertical="center" wrapText="1"/>
      <protection/>
    </xf>
    <xf numFmtId="189" fontId="3" fillId="0" borderId="13" xfId="700" applyNumberFormat="1" applyFont="1" applyFill="1" applyBorder="1" applyAlignment="1">
      <alignment horizontal="left" vertical="center" wrapText="1"/>
      <protection/>
    </xf>
    <xf numFmtId="190" fontId="3" fillId="0" borderId="13" xfId="700" applyNumberFormat="1" applyFont="1" applyFill="1" applyBorder="1" applyAlignment="1">
      <alignment horizontal="right" vertical="center" wrapText="1"/>
      <protection/>
    </xf>
    <xf numFmtId="189" fontId="4" fillId="0" borderId="13" xfId="700" applyNumberFormat="1" applyFont="1" applyFill="1" applyBorder="1" applyAlignment="1">
      <alignment horizontal="left" vertical="center" wrapText="1" indent="1"/>
      <protection/>
    </xf>
    <xf numFmtId="190" fontId="4" fillId="0" borderId="13" xfId="700" applyNumberFormat="1" applyFont="1" applyFill="1" applyBorder="1" applyAlignment="1">
      <alignment horizontal="right" vertical="center" wrapText="1"/>
      <protection/>
    </xf>
    <xf numFmtId="0" fontId="0" fillId="0" borderId="13" xfId="700" applyFont="1" applyFill="1" applyBorder="1" applyAlignment="1">
      <alignment horizontal="left" vertical="center" indent="1"/>
      <protection/>
    </xf>
    <xf numFmtId="0" fontId="0" fillId="0" borderId="13" xfId="700" applyFont="1" applyFill="1" applyBorder="1">
      <alignment vertical="center"/>
      <protection/>
    </xf>
    <xf numFmtId="189" fontId="0" fillId="0" borderId="13" xfId="700" applyNumberFormat="1" applyFont="1" applyFill="1" applyBorder="1" applyAlignment="1">
      <alignment horizontal="center" vertical="center"/>
      <protection/>
    </xf>
    <xf numFmtId="0" fontId="3" fillId="0" borderId="13" xfId="700" applyFont="1" applyFill="1" applyBorder="1">
      <alignment vertical="center"/>
      <protection/>
    </xf>
    <xf numFmtId="189" fontId="4" fillId="0" borderId="13" xfId="700" applyNumberFormat="1" applyFont="1" applyFill="1" applyBorder="1" applyAlignment="1">
      <alignment vertical="center" wrapText="1"/>
      <protection/>
    </xf>
    <xf numFmtId="0" fontId="4" fillId="0" borderId="13" xfId="700" applyNumberFormat="1" applyFont="1" applyFill="1" applyBorder="1" applyAlignment="1" applyProtection="1">
      <alignment vertical="center"/>
      <protection/>
    </xf>
    <xf numFmtId="0" fontId="4" fillId="0" borderId="13" xfId="700" applyNumberFormat="1" applyFont="1" applyFill="1" applyBorder="1" applyAlignment="1" applyProtection="1">
      <alignment horizontal="left" vertical="center"/>
      <protection/>
    </xf>
    <xf numFmtId="0" fontId="4" fillId="0" borderId="17" xfId="700" applyNumberFormat="1" applyFont="1" applyFill="1" applyBorder="1" applyAlignment="1" applyProtection="1">
      <alignment horizontal="left" vertical="center"/>
      <protection/>
    </xf>
    <xf numFmtId="0" fontId="3" fillId="0" borderId="17" xfId="700" applyFont="1" applyFill="1" applyBorder="1">
      <alignment vertical="center"/>
      <protection/>
    </xf>
    <xf numFmtId="189" fontId="0" fillId="0" borderId="13" xfId="700" applyNumberFormat="1" applyFont="1" applyFill="1" applyBorder="1" applyAlignment="1">
      <alignment horizontal="right" vertical="center"/>
      <protection/>
    </xf>
    <xf numFmtId="0" fontId="1" fillId="0" borderId="13" xfId="700" applyFont="1" applyFill="1" applyBorder="1">
      <alignment vertical="center"/>
      <protection/>
    </xf>
    <xf numFmtId="0" fontId="3" fillId="0" borderId="13" xfId="700" applyNumberFormat="1" applyFont="1" applyFill="1" applyBorder="1" applyAlignment="1" applyProtection="1">
      <alignment horizontal="left" vertical="center"/>
      <protection/>
    </xf>
    <xf numFmtId="0" fontId="4" fillId="0" borderId="13" xfId="700" applyNumberFormat="1" applyFont="1" applyFill="1" applyBorder="1" applyAlignment="1" applyProtection="1">
      <alignment horizontal="left" vertical="center" indent="1"/>
      <protection/>
    </xf>
    <xf numFmtId="0" fontId="4" fillId="0" borderId="13" xfId="700" applyNumberFormat="1" applyFont="1" applyFill="1" applyBorder="1" applyAlignment="1" applyProtection="1">
      <alignment horizontal="left" vertical="center" wrapText="1" indent="1"/>
      <protection/>
    </xf>
    <xf numFmtId="0" fontId="3" fillId="0" borderId="13" xfId="700" applyNumberFormat="1" applyFont="1" applyFill="1" applyBorder="1" applyAlignment="1" applyProtection="1">
      <alignment horizontal="center" vertical="center"/>
      <protection/>
    </xf>
    <xf numFmtId="0" fontId="4" fillId="0" borderId="13" xfId="700" applyFont="1" applyFill="1" applyBorder="1" applyAlignment="1">
      <alignment horizontal="left" vertical="center"/>
      <protection/>
    </xf>
    <xf numFmtId="0" fontId="3" fillId="0" borderId="13" xfId="700" applyFont="1" applyFill="1" applyBorder="1" applyAlignment="1">
      <alignment horizontal="center" vertical="center"/>
      <protection/>
    </xf>
    <xf numFmtId="0" fontId="0" fillId="0" borderId="0" xfId="700" applyFill="1" applyAlignment="1">
      <alignment vertical="center" wrapText="1"/>
      <protection/>
    </xf>
    <xf numFmtId="0" fontId="3" fillId="0" borderId="13" xfId="700" applyFont="1" applyFill="1" applyBorder="1" applyAlignment="1">
      <alignment horizontal="left" vertical="center"/>
      <protection/>
    </xf>
    <xf numFmtId="0" fontId="4" fillId="0" borderId="13" xfId="698" applyFont="1" applyFill="1" applyBorder="1" applyAlignment="1">
      <alignment horizontal="left" vertical="center"/>
      <protection/>
    </xf>
    <xf numFmtId="0" fontId="1" fillId="0" borderId="0" xfId="1042" applyFont="1" applyFill="1">
      <alignment/>
      <protection/>
    </xf>
    <xf numFmtId="0" fontId="1" fillId="0" borderId="0" xfId="1044" applyFont="1">
      <alignment vertical="center"/>
      <protection/>
    </xf>
    <xf numFmtId="0" fontId="0" fillId="0" borderId="0" xfId="1042" applyFill="1">
      <alignment/>
      <protection/>
    </xf>
    <xf numFmtId="0" fontId="1" fillId="0" borderId="0" xfId="1041" applyFont="1" applyFill="1" applyAlignment="1">
      <alignment vertical="center"/>
      <protection/>
    </xf>
    <xf numFmtId="0" fontId="2" fillId="0" borderId="0" xfId="638" applyFont="1" applyFill="1" applyBorder="1" applyAlignment="1">
      <alignment horizontal="center" vertical="center" wrapText="1"/>
      <protection/>
    </xf>
    <xf numFmtId="0" fontId="0" fillId="0" borderId="0" xfId="1042" applyFont="1" applyFill="1">
      <alignment/>
      <protection/>
    </xf>
    <xf numFmtId="0" fontId="0" fillId="0" borderId="18" xfId="1042" applyFont="1" applyFill="1" applyBorder="1" applyAlignment="1">
      <alignment horizontal="right" vertical="center"/>
      <protection/>
    </xf>
    <xf numFmtId="0" fontId="1" fillId="0" borderId="13" xfId="0" applyFont="1" applyFill="1" applyBorder="1" applyAlignment="1">
      <alignment horizontal="center" vertical="center" wrapText="1"/>
    </xf>
    <xf numFmtId="0" fontId="1" fillId="0" borderId="13" xfId="1042" applyFont="1" applyFill="1" applyBorder="1" applyAlignment="1">
      <alignment horizontal="center" vertical="center" wrapText="1"/>
      <protection/>
    </xf>
    <xf numFmtId="0" fontId="3" fillId="0" borderId="13" xfId="1043" applyFont="1" applyFill="1" applyBorder="1">
      <alignment vertical="center"/>
      <protection/>
    </xf>
    <xf numFmtId="191" fontId="1" fillId="0" borderId="13" xfId="1040" applyNumberFormat="1" applyFont="1" applyFill="1" applyBorder="1" applyAlignment="1" applyProtection="1">
      <alignment horizontal="center" vertical="center" wrapText="1"/>
      <protection/>
    </xf>
    <xf numFmtId="0" fontId="1" fillId="0" borderId="13" xfId="638" applyFont="1" applyFill="1" applyBorder="1" applyAlignment="1">
      <alignment horizontal="left" vertical="center"/>
      <protection/>
    </xf>
    <xf numFmtId="191" fontId="1" fillId="0" borderId="0" xfId="1042" applyNumberFormat="1" applyFont="1" applyFill="1">
      <alignment/>
      <protection/>
    </xf>
    <xf numFmtId="10" fontId="1" fillId="0" borderId="0" xfId="39" applyNumberFormat="1" applyFont="1" applyFill="1" applyAlignment="1">
      <alignment/>
    </xf>
    <xf numFmtId="0" fontId="4" fillId="0" borderId="13" xfId="1043" applyFont="1" applyFill="1" applyBorder="1" applyAlignment="1">
      <alignment horizontal="left" vertical="center" indent="1"/>
      <protection/>
    </xf>
    <xf numFmtId="191" fontId="0" fillId="0" borderId="13" xfId="1040" applyNumberFormat="1" applyFont="1" applyFill="1" applyBorder="1" applyAlignment="1" applyProtection="1">
      <alignment horizontal="center" vertical="center" wrapText="1"/>
      <protection/>
    </xf>
    <xf numFmtId="0" fontId="0" fillId="0" borderId="13" xfId="638" applyFont="1" applyFill="1" applyBorder="1" applyAlignment="1">
      <alignment horizontal="left" vertical="center" indent="1"/>
      <protection/>
    </xf>
    <xf numFmtId="0" fontId="0" fillId="0" borderId="13" xfId="638" applyFont="1" applyFill="1" applyBorder="1" applyAlignment="1">
      <alignment horizontal="left" vertical="center" wrapText="1" indent="1"/>
      <protection/>
    </xf>
    <xf numFmtId="0" fontId="4" fillId="0" borderId="13" xfId="1043" applyFont="1" applyFill="1" applyBorder="1" applyAlignment="1">
      <alignment horizontal="left" vertical="center" wrapText="1" indent="1"/>
      <protection/>
    </xf>
    <xf numFmtId="0" fontId="1" fillId="0" borderId="13" xfId="1042" applyFont="1" applyFill="1" applyBorder="1">
      <alignment/>
      <protection/>
    </xf>
    <xf numFmtId="0" fontId="3" fillId="0" borderId="13" xfId="1043" applyFont="1" applyFill="1" applyBorder="1" applyAlignment="1">
      <alignment horizontal="center" vertical="center"/>
      <protection/>
    </xf>
    <xf numFmtId="0" fontId="1" fillId="0" borderId="13" xfId="638" applyFont="1" applyFill="1" applyBorder="1" applyAlignment="1">
      <alignment horizontal="center" vertical="center"/>
      <protection/>
    </xf>
    <xf numFmtId="0" fontId="0" fillId="0" borderId="13" xfId="1044" applyFont="1" applyBorder="1">
      <alignment vertical="center"/>
      <protection/>
    </xf>
    <xf numFmtId="191" fontId="0" fillId="26" borderId="13" xfId="960" applyNumberFormat="1" applyFont="1" applyFill="1" applyBorder="1" applyAlignment="1">
      <alignment horizontal="center" vertical="center" wrapText="1"/>
    </xf>
    <xf numFmtId="0" fontId="0" fillId="0" borderId="13" xfId="0" applyFont="1" applyFill="1" applyBorder="1" applyAlignment="1">
      <alignment vertical="center"/>
    </xf>
    <xf numFmtId="0" fontId="0" fillId="0" borderId="13" xfId="1042" applyFont="1" applyFill="1" applyBorder="1" applyAlignment="1">
      <alignment horizontal="left" vertical="center" wrapText="1"/>
      <protection/>
    </xf>
    <xf numFmtId="0" fontId="0" fillId="0" borderId="13" xfId="1042" applyFill="1" applyBorder="1">
      <alignment/>
      <protection/>
    </xf>
    <xf numFmtId="0" fontId="1" fillId="0" borderId="13" xfId="1044" applyFont="1" applyBorder="1" applyAlignment="1">
      <alignment horizontal="center" vertical="center"/>
      <protection/>
    </xf>
    <xf numFmtId="192" fontId="1" fillId="0" borderId="0" xfId="1044" applyNumberFormat="1" applyFont="1">
      <alignment vertical="center"/>
      <protection/>
    </xf>
    <xf numFmtId="10" fontId="1" fillId="0" borderId="0" xfId="404" applyNumberFormat="1" applyFont="1" applyAlignment="1">
      <alignment vertical="center"/>
    </xf>
    <xf numFmtId="191" fontId="0" fillId="0" borderId="0" xfId="1042" applyNumberFormat="1" applyFill="1">
      <alignment/>
      <protection/>
    </xf>
    <xf numFmtId="0" fontId="0" fillId="0" borderId="0" xfId="648">
      <alignment/>
      <protection/>
    </xf>
    <xf numFmtId="0" fontId="0" fillId="0" borderId="0" xfId="704" applyFill="1" applyAlignment="1">
      <alignment vertical="center" wrapText="1"/>
      <protection/>
    </xf>
    <xf numFmtId="0" fontId="0" fillId="0" borderId="0" xfId="704" applyFont="1" applyFill="1">
      <alignment vertical="center"/>
      <protection/>
    </xf>
    <xf numFmtId="0" fontId="0" fillId="0" borderId="0" xfId="704" applyFill="1">
      <alignment vertical="center"/>
      <protection/>
    </xf>
    <xf numFmtId="0" fontId="1" fillId="0" borderId="0" xfId="704" applyFont="1" applyFill="1">
      <alignment vertical="center"/>
      <protection/>
    </xf>
    <xf numFmtId="0" fontId="2" fillId="0" borderId="0" xfId="648" applyFont="1" applyAlignment="1">
      <alignment horizontal="center" vertical="center"/>
      <protection/>
    </xf>
    <xf numFmtId="0" fontId="5" fillId="0" borderId="0" xfId="704" applyFont="1" applyFill="1" applyAlignment="1">
      <alignment vertical="center"/>
      <protection/>
    </xf>
    <xf numFmtId="0" fontId="6" fillId="0" borderId="0" xfId="704" applyFont="1" applyFill="1" applyAlignment="1">
      <alignment horizontal="right" vertical="center"/>
      <protection/>
    </xf>
    <xf numFmtId="0" fontId="1" fillId="0" borderId="13" xfId="704" applyFont="1" applyFill="1" applyBorder="1" applyAlignment="1">
      <alignment horizontal="center" vertical="center" wrapText="1"/>
      <protection/>
    </xf>
    <xf numFmtId="0" fontId="1" fillId="0" borderId="13" xfId="648" applyFont="1" applyBorder="1" applyAlignment="1">
      <alignment horizontal="center" vertical="center" wrapText="1"/>
      <protection/>
    </xf>
    <xf numFmtId="0" fontId="0" fillId="0" borderId="13" xfId="704" applyFont="1" applyFill="1" applyBorder="1" applyAlignment="1">
      <alignment horizontal="left" vertical="center" wrapText="1"/>
      <protection/>
    </xf>
    <xf numFmtId="192" fontId="4" fillId="0" borderId="13" xfId="31" applyNumberFormat="1" applyFont="1" applyFill="1" applyBorder="1" applyAlignment="1">
      <alignment vertical="center"/>
    </xf>
    <xf numFmtId="0" fontId="0" fillId="0" borderId="13" xfId="704" applyFont="1" applyFill="1" applyBorder="1" applyAlignment="1">
      <alignment horizontal="center" vertical="center"/>
      <protection/>
    </xf>
    <xf numFmtId="192" fontId="1" fillId="0" borderId="13" xfId="704" applyNumberFormat="1" applyFont="1" applyFill="1" applyBorder="1">
      <alignment vertical="center"/>
      <protection/>
    </xf>
    <xf numFmtId="0" fontId="1" fillId="0" borderId="0" xfId="0" applyFont="1" applyAlignment="1">
      <alignment vertical="center"/>
    </xf>
    <xf numFmtId="0" fontId="1" fillId="0" borderId="19" xfId="704" applyFont="1" applyFill="1" applyBorder="1" applyAlignment="1">
      <alignment horizontal="center" vertical="center" wrapText="1"/>
      <protection/>
    </xf>
    <xf numFmtId="0" fontId="1" fillId="0" borderId="20" xfId="704" applyFont="1" applyFill="1" applyBorder="1" applyAlignment="1">
      <alignment horizontal="center" vertical="center" wrapText="1"/>
      <protection/>
    </xf>
    <xf numFmtId="0" fontId="1" fillId="0" borderId="21" xfId="704" applyFont="1" applyFill="1" applyBorder="1" applyAlignment="1">
      <alignment horizontal="center" vertical="center" wrapText="1"/>
      <protection/>
    </xf>
    <xf numFmtId="0" fontId="0" fillId="0" borderId="13" xfId="704" applyFont="1" applyFill="1" applyBorder="1" applyAlignment="1">
      <alignment vertical="center" wrapText="1"/>
      <protection/>
    </xf>
    <xf numFmtId="190" fontId="0" fillId="0" borderId="13" xfId="704" applyNumberFormat="1" applyFont="1" applyFill="1" applyBorder="1">
      <alignment vertical="center"/>
      <protection/>
    </xf>
    <xf numFmtId="0" fontId="0" fillId="0" borderId="0" xfId="693" applyFont="1" applyFill="1">
      <alignment vertical="center"/>
      <protection/>
    </xf>
    <xf numFmtId="0" fontId="0" fillId="0" borderId="0" xfId="693" applyFill="1">
      <alignment vertical="center"/>
      <protection/>
    </xf>
    <xf numFmtId="0" fontId="1" fillId="0" borderId="0" xfId="693" applyFont="1" applyFill="1">
      <alignment vertical="center"/>
      <protection/>
    </xf>
    <xf numFmtId="0" fontId="2" fillId="0" borderId="0" xfId="693" applyFont="1" applyFill="1" applyAlignment="1">
      <alignment horizontal="center" vertical="center"/>
      <protection/>
    </xf>
    <xf numFmtId="0" fontId="7" fillId="0" borderId="0" xfId="693" applyFont="1" applyFill="1">
      <alignment vertical="center"/>
      <protection/>
    </xf>
    <xf numFmtId="0" fontId="1" fillId="0" borderId="19" xfId="0" applyFont="1" applyFill="1" applyBorder="1" applyAlignment="1">
      <alignment horizontal="center" vertical="center" wrapText="1"/>
    </xf>
    <xf numFmtId="191" fontId="1" fillId="0" borderId="13"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49" fontId="0" fillId="0" borderId="13" xfId="0" applyNumberFormat="1" applyFill="1" applyBorder="1" applyAlignment="1" applyProtection="1">
      <alignment horizontal="left" vertical="center" wrapText="1"/>
      <protection/>
    </xf>
    <xf numFmtId="191" fontId="0" fillId="0" borderId="13" xfId="0" applyNumberFormat="1" applyFill="1" applyBorder="1" applyAlignment="1" applyProtection="1">
      <alignment horizontal="right" vertical="center" wrapText="1"/>
      <protection/>
    </xf>
    <xf numFmtId="0" fontId="1" fillId="0" borderId="13" xfId="0" applyFont="1" applyBorder="1" applyAlignment="1">
      <alignment horizontal="center" vertical="center"/>
    </xf>
    <xf numFmtId="191" fontId="1" fillId="0" borderId="13" xfId="0" applyNumberFormat="1" applyFont="1" applyFill="1" applyBorder="1" applyAlignment="1" applyProtection="1">
      <alignment horizontal="right" vertical="center" wrapText="1"/>
      <protection/>
    </xf>
    <xf numFmtId="0" fontId="8" fillId="0" borderId="0" xfId="643" applyFont="1" applyFill="1">
      <alignment vertical="center"/>
      <protection/>
    </xf>
    <xf numFmtId="0" fontId="1" fillId="0" borderId="0" xfId="643" applyFont="1" applyFill="1">
      <alignment vertical="center"/>
      <protection/>
    </xf>
    <xf numFmtId="0" fontId="0" fillId="0" borderId="0" xfId="643" applyFont="1" applyFill="1" applyAlignment="1">
      <alignment vertical="center" wrapText="1"/>
      <protection/>
    </xf>
    <xf numFmtId="0" fontId="0" fillId="0" borderId="0" xfId="643" applyFont="1" applyFill="1">
      <alignment vertical="center"/>
      <protection/>
    </xf>
    <xf numFmtId="0" fontId="0" fillId="0" borderId="0" xfId="643" applyFont="1" applyFill="1" applyAlignment="1">
      <alignment horizontal="center" vertical="center"/>
      <protection/>
    </xf>
    <xf numFmtId="0" fontId="1" fillId="0" borderId="0" xfId="693" applyFont="1" applyFill="1" applyAlignment="1">
      <alignment vertical="center" wrapText="1"/>
      <protection/>
    </xf>
    <xf numFmtId="0" fontId="2" fillId="0" borderId="0" xfId="643" applyFont="1" applyFill="1" applyAlignment="1">
      <alignment horizontal="center" vertical="center"/>
      <protection/>
    </xf>
    <xf numFmtId="0" fontId="9" fillId="0" borderId="0" xfId="643" applyFont="1" applyFill="1" applyAlignment="1">
      <alignment horizontal="center" vertical="center" wrapText="1"/>
      <protection/>
    </xf>
    <xf numFmtId="0" fontId="9" fillId="0" borderId="0" xfId="643" applyFont="1" applyFill="1" applyAlignment="1">
      <alignment horizontal="center" vertical="center"/>
      <protection/>
    </xf>
    <xf numFmtId="0" fontId="6" fillId="0" borderId="0" xfId="643" applyFont="1" applyFill="1" applyBorder="1" applyAlignment="1">
      <alignment vertical="center"/>
      <protection/>
    </xf>
    <xf numFmtId="0" fontId="6" fillId="0" borderId="0" xfId="643" applyFont="1" applyFill="1" applyBorder="1" applyAlignment="1">
      <alignment horizontal="right" vertical="center"/>
      <protection/>
    </xf>
    <xf numFmtId="0" fontId="0" fillId="0" borderId="19" xfId="643" applyFont="1" applyFill="1" applyBorder="1" applyAlignment="1">
      <alignment horizontal="center" vertical="center" wrapText="1"/>
      <protection/>
    </xf>
    <xf numFmtId="0" fontId="1" fillId="0" borderId="13" xfId="643" applyFont="1" applyFill="1" applyBorder="1" applyAlignment="1">
      <alignment horizontal="center" vertical="center" wrapText="1"/>
      <protection/>
    </xf>
    <xf numFmtId="0" fontId="1" fillId="0" borderId="19" xfId="643" applyFont="1" applyFill="1" applyBorder="1" applyAlignment="1">
      <alignment horizontal="center" vertical="center" wrapText="1"/>
      <protection/>
    </xf>
    <xf numFmtId="0" fontId="1" fillId="0" borderId="13" xfId="643" applyFont="1" applyFill="1" applyBorder="1" applyAlignment="1">
      <alignment horizontal="center" vertical="center"/>
      <protection/>
    </xf>
    <xf numFmtId="0" fontId="0" fillId="0" borderId="21" xfId="643" applyFont="1" applyFill="1" applyBorder="1" applyAlignment="1">
      <alignment horizontal="center" vertical="center" wrapText="1"/>
      <protection/>
    </xf>
    <xf numFmtId="0" fontId="1" fillId="0" borderId="21" xfId="643" applyFont="1" applyFill="1" applyBorder="1" applyAlignment="1">
      <alignment horizontal="center" vertical="center" wrapText="1"/>
      <protection/>
    </xf>
    <xf numFmtId="0" fontId="1" fillId="0" borderId="13" xfId="707" applyFont="1" applyFill="1" applyBorder="1" applyAlignment="1">
      <alignment horizontal="center" vertical="center" wrapText="1"/>
      <protection/>
    </xf>
    <xf numFmtId="193" fontId="1" fillId="0" borderId="13" xfId="643" applyNumberFormat="1" applyFont="1" applyFill="1" applyBorder="1" applyAlignment="1">
      <alignment horizontal="center" vertical="center"/>
      <protection/>
    </xf>
    <xf numFmtId="0" fontId="0" fillId="0" borderId="13" xfId="650" applyNumberFormat="1" applyFont="1" applyBorder="1" applyAlignment="1">
      <alignment wrapText="1"/>
      <protection/>
    </xf>
    <xf numFmtId="191" fontId="1" fillId="0" borderId="13" xfId="643" applyNumberFormat="1" applyFont="1" applyFill="1" applyBorder="1" applyAlignment="1">
      <alignment horizontal="right" vertical="center"/>
      <protection/>
    </xf>
    <xf numFmtId="0" fontId="0" fillId="0" borderId="13" xfId="643" applyFont="1" applyFill="1" applyBorder="1">
      <alignment vertical="center"/>
      <protection/>
    </xf>
    <xf numFmtId="191" fontId="0" fillId="0" borderId="13" xfId="643" applyNumberFormat="1" applyFont="1" applyFill="1" applyBorder="1" applyAlignment="1">
      <alignment horizontal="right" vertical="center"/>
      <protection/>
    </xf>
    <xf numFmtId="190" fontId="0" fillId="0" borderId="13" xfId="0" applyNumberFormat="1" applyFont="1" applyFill="1" applyBorder="1" applyAlignment="1">
      <alignment horizontal="right" vertical="center"/>
    </xf>
    <xf numFmtId="0" fontId="0" fillId="0" borderId="13" xfId="650" applyNumberFormat="1" applyFont="1" applyBorder="1" applyAlignment="1">
      <alignment horizontal="center" vertical="center" wrapText="1"/>
      <protection/>
    </xf>
    <xf numFmtId="0" fontId="1" fillId="0" borderId="13" xfId="643" applyFont="1" applyFill="1" applyBorder="1">
      <alignment vertical="center"/>
      <protection/>
    </xf>
    <xf numFmtId="0" fontId="0" fillId="0" borderId="13" xfId="643" applyFont="1" applyFill="1" applyBorder="1" applyAlignment="1">
      <alignment horizontal="center" vertical="center"/>
      <protection/>
    </xf>
    <xf numFmtId="190" fontId="0" fillId="0" borderId="13" xfId="643" applyNumberFormat="1" applyFont="1" applyFill="1" applyBorder="1" applyAlignment="1">
      <alignment horizontal="center" vertical="center"/>
      <protection/>
    </xf>
    <xf numFmtId="0" fontId="1" fillId="0" borderId="13" xfId="0" applyFont="1" applyFill="1" applyBorder="1" applyAlignment="1">
      <alignment vertical="center" wrapText="1"/>
    </xf>
    <xf numFmtId="194" fontId="1" fillId="0" borderId="13" xfId="0" applyNumberFormat="1" applyFont="1" applyFill="1" applyBorder="1" applyAlignment="1">
      <alignment horizontal="center" vertical="center" wrapText="1"/>
    </xf>
    <xf numFmtId="0" fontId="0" fillId="0" borderId="13" xfId="0" applyFont="1" applyFill="1" applyBorder="1" applyAlignment="1">
      <alignment horizontal="left" vertical="center" wrapText="1" indent="1"/>
    </xf>
    <xf numFmtId="0" fontId="0" fillId="0" borderId="13" xfId="697" applyFont="1" applyFill="1" applyBorder="1" applyAlignment="1">
      <alignment horizontal="left" vertical="center" indent="1"/>
      <protection/>
    </xf>
    <xf numFmtId="3" fontId="1" fillId="0" borderId="13" xfId="705" applyNumberFormat="1" applyFont="1" applyFill="1" applyBorder="1" applyAlignment="1" applyProtection="1">
      <alignment vertical="center"/>
      <protection/>
    </xf>
    <xf numFmtId="0" fontId="1" fillId="0" borderId="13" xfId="0" applyFont="1" applyFill="1" applyBorder="1" applyAlignment="1">
      <alignment vertical="center"/>
    </xf>
    <xf numFmtId="3" fontId="1" fillId="0" borderId="13" xfId="705"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1" fontId="6" fillId="0" borderId="0" xfId="0" applyNumberFormat="1" applyFont="1" applyFill="1" applyAlignment="1">
      <alignment horizontal="right" vertical="center"/>
    </xf>
    <xf numFmtId="0" fontId="1" fillId="0" borderId="19" xfId="0" applyFont="1" applyFill="1" applyBorder="1" applyAlignment="1">
      <alignment horizontal="center" vertical="center"/>
    </xf>
    <xf numFmtId="0" fontId="1" fillId="0" borderId="13" xfId="0" applyFont="1" applyFill="1" applyBorder="1" applyAlignment="1">
      <alignment horizontal="center" vertical="center"/>
    </xf>
    <xf numFmtId="1" fontId="1" fillId="0" borderId="19" xfId="0" applyNumberFormat="1" applyFont="1" applyFill="1" applyBorder="1" applyAlignment="1">
      <alignment horizontal="center" vertical="center" wrapText="1"/>
    </xf>
    <xf numFmtId="0" fontId="1" fillId="0" borderId="20" xfId="0" applyFont="1" applyFill="1" applyBorder="1" applyAlignment="1">
      <alignment horizontal="center" vertical="center"/>
    </xf>
    <xf numFmtId="1" fontId="1" fillId="0" borderId="21" xfId="0" applyNumberFormat="1" applyFont="1" applyFill="1" applyBorder="1" applyAlignment="1">
      <alignment horizontal="center" vertical="center" wrapText="1"/>
    </xf>
    <xf numFmtId="0" fontId="1" fillId="0" borderId="13" xfId="0" applyFont="1" applyFill="1" applyBorder="1" applyAlignment="1">
      <alignment horizontal="left" vertical="center"/>
    </xf>
    <xf numFmtId="191" fontId="1" fillId="0" borderId="13" xfId="0" applyNumberFormat="1" applyFont="1" applyFill="1" applyBorder="1" applyAlignment="1">
      <alignment horizontal="right" vertical="center"/>
    </xf>
    <xf numFmtId="190" fontId="1" fillId="0" borderId="13" xfId="0" applyNumberFormat="1" applyFont="1" applyFill="1" applyBorder="1" applyAlignment="1">
      <alignment horizontal="right" vertical="center"/>
    </xf>
    <xf numFmtId="9" fontId="1" fillId="0" borderId="13" xfId="0" applyNumberFormat="1" applyFont="1" applyFill="1" applyBorder="1" applyAlignment="1">
      <alignment horizontal="right" vertical="center"/>
    </xf>
    <xf numFmtId="49" fontId="0" fillId="0" borderId="13" xfId="0" applyNumberFormat="1" applyFont="1" applyFill="1" applyBorder="1" applyAlignment="1" applyProtection="1">
      <alignment horizontal="left" vertical="center" wrapText="1"/>
      <protection/>
    </xf>
    <xf numFmtId="49" fontId="1" fillId="0" borderId="13" xfId="0" applyNumberFormat="1" applyFont="1" applyFill="1" applyBorder="1" applyAlignment="1" applyProtection="1">
      <alignment horizontal="left" vertical="center" wrapText="1"/>
      <protection/>
    </xf>
    <xf numFmtId="49" fontId="1" fillId="0" borderId="13" xfId="0" applyNumberFormat="1" applyFont="1" applyFill="1" applyBorder="1" applyAlignment="1" applyProtection="1">
      <alignment vertical="center" wrapText="1"/>
      <protection/>
    </xf>
    <xf numFmtId="191" fontId="1" fillId="0" borderId="13" xfId="0" applyNumberFormat="1" applyFont="1" applyFill="1" applyBorder="1" applyAlignment="1" applyProtection="1">
      <alignment vertical="center" wrapText="1"/>
      <protection/>
    </xf>
    <xf numFmtId="190" fontId="1" fillId="0" borderId="13" xfId="693" applyNumberFormat="1" applyFont="1" applyFill="1" applyBorder="1" applyAlignment="1">
      <alignment horizontal="right" vertical="center"/>
      <protection/>
    </xf>
    <xf numFmtId="190" fontId="0" fillId="0" borderId="13" xfId="704" applyNumberFormat="1" applyFont="1" applyFill="1" applyBorder="1" applyAlignment="1">
      <alignment horizontal="right" vertical="center"/>
      <protection/>
    </xf>
    <xf numFmtId="189" fontId="0" fillId="0" borderId="0" xfId="704" applyNumberFormat="1" applyFont="1" applyFill="1">
      <alignment vertical="center"/>
      <protection/>
    </xf>
    <xf numFmtId="0" fontId="0" fillId="0" borderId="13" xfId="704" applyFont="1" applyFill="1" applyBorder="1" applyAlignment="1">
      <alignment horizontal="center" vertical="center" wrapText="1"/>
      <protection/>
    </xf>
    <xf numFmtId="192" fontId="0" fillId="0" borderId="13" xfId="704" applyNumberFormat="1" applyFont="1" applyFill="1" applyBorder="1" applyAlignment="1">
      <alignment horizontal="left" vertical="center" wrapText="1"/>
      <protection/>
    </xf>
    <xf numFmtId="192" fontId="4" fillId="0" borderId="13" xfId="31" applyNumberFormat="1" applyFont="1" applyFill="1" applyBorder="1" applyAlignment="1">
      <alignment horizontal="left" vertical="center"/>
    </xf>
    <xf numFmtId="192" fontId="4" fillId="0" borderId="13" xfId="31" applyNumberFormat="1" applyFont="1" applyFill="1" applyBorder="1" applyAlignment="1">
      <alignment horizontal="center" vertical="center"/>
    </xf>
    <xf numFmtId="0" fontId="1" fillId="0" borderId="13" xfId="704" applyFont="1" applyFill="1" applyBorder="1" applyAlignment="1">
      <alignment horizontal="center" vertical="center"/>
      <protection/>
    </xf>
    <xf numFmtId="0" fontId="0" fillId="43" borderId="0" xfId="647" applyFont="1" applyFill="1">
      <alignment/>
      <protection/>
    </xf>
    <xf numFmtId="0" fontId="1" fillId="0" borderId="0" xfId="647" applyFont="1" applyFill="1">
      <alignment/>
      <protection/>
    </xf>
    <xf numFmtId="0" fontId="0" fillId="0" borderId="0" xfId="647" applyFont="1" applyFill="1" applyAlignment="1">
      <alignment wrapText="1"/>
      <protection/>
    </xf>
    <xf numFmtId="0" fontId="0" fillId="0" borderId="0" xfId="647" applyFont="1" applyFill="1">
      <alignment/>
      <protection/>
    </xf>
    <xf numFmtId="0" fontId="1" fillId="0" borderId="0" xfId="647" applyFont="1" applyFill="1" applyAlignment="1">
      <alignment vertical="center" wrapText="1"/>
      <protection/>
    </xf>
    <xf numFmtId="0" fontId="2" fillId="0" borderId="0" xfId="647" applyFont="1" applyFill="1" applyAlignment="1">
      <alignment horizontal="center" vertical="center"/>
      <protection/>
    </xf>
    <xf numFmtId="0" fontId="1" fillId="0" borderId="22" xfId="647" applyFont="1" applyFill="1" applyBorder="1" applyAlignment="1">
      <alignment horizontal="center" vertical="center" wrapText="1"/>
      <protection/>
    </xf>
    <xf numFmtId="0" fontId="1" fillId="0" borderId="23" xfId="647" applyFont="1" applyFill="1" applyBorder="1" applyAlignment="1">
      <alignment horizontal="center" vertical="center"/>
      <protection/>
    </xf>
    <xf numFmtId="0" fontId="1" fillId="0" borderId="24" xfId="647" applyFont="1" applyFill="1" applyBorder="1" applyAlignment="1">
      <alignment horizontal="center" vertical="center" wrapText="1"/>
      <protection/>
    </xf>
    <xf numFmtId="0" fontId="1" fillId="0" borderId="25" xfId="647" applyFont="1" applyFill="1" applyBorder="1" applyAlignment="1">
      <alignment horizontal="center" vertical="center"/>
      <protection/>
    </xf>
    <xf numFmtId="0" fontId="1" fillId="43" borderId="24" xfId="647" applyFont="1" applyFill="1" applyBorder="1" applyAlignment="1">
      <alignment horizontal="center" vertical="center" wrapText="1"/>
      <protection/>
    </xf>
    <xf numFmtId="190" fontId="1" fillId="43" borderId="13" xfId="647" applyNumberFormat="1" applyFont="1" applyFill="1" applyBorder="1" applyAlignment="1">
      <alignment horizontal="right" vertical="center"/>
      <protection/>
    </xf>
    <xf numFmtId="3" fontId="0" fillId="0" borderId="13" xfId="647" applyNumberFormat="1" applyFont="1" applyFill="1" applyBorder="1" applyAlignment="1">
      <alignment horizontal="left" vertical="center" wrapText="1"/>
      <protection/>
    </xf>
    <xf numFmtId="190" fontId="0" fillId="0" borderId="13" xfId="647" applyNumberFormat="1" applyFont="1" applyFill="1" applyBorder="1" applyAlignment="1">
      <alignment horizontal="right" vertical="center"/>
      <protection/>
    </xf>
    <xf numFmtId="0" fontId="1" fillId="43" borderId="13" xfId="647" applyFont="1" applyFill="1" applyBorder="1" applyAlignment="1">
      <alignment horizontal="center" vertical="center" wrapText="1"/>
      <protection/>
    </xf>
    <xf numFmtId="0" fontId="0" fillId="0" borderId="13" xfId="647" applyFont="1" applyFill="1" applyBorder="1" applyAlignment="1">
      <alignment horizontal="left" vertical="center" wrapText="1"/>
      <protection/>
    </xf>
    <xf numFmtId="190" fontId="1" fillId="0" borderId="13" xfId="647" applyNumberFormat="1" applyFont="1" applyFill="1" applyBorder="1" applyAlignment="1">
      <alignment horizontal="right" vertical="center"/>
      <protection/>
    </xf>
    <xf numFmtId="3" fontId="1" fillId="43" borderId="13" xfId="647" applyNumberFormat="1" applyFont="1" applyFill="1" applyBorder="1" applyAlignment="1">
      <alignment horizontal="center" vertical="center" wrapText="1"/>
      <protection/>
    </xf>
    <xf numFmtId="1" fontId="1" fillId="0" borderId="13" xfId="647" applyNumberFormat="1" applyFont="1" applyFill="1" applyBorder="1" applyAlignment="1">
      <alignment vertical="center" wrapText="1"/>
      <protection/>
    </xf>
    <xf numFmtId="190" fontId="1" fillId="0" borderId="13" xfId="647" applyNumberFormat="1" applyFont="1" applyFill="1" applyBorder="1" applyAlignment="1">
      <alignment horizontal="right" vertical="center" wrapText="1"/>
      <protection/>
    </xf>
    <xf numFmtId="1" fontId="0" fillId="0" borderId="13" xfId="647" applyNumberFormat="1" applyFont="1" applyFill="1" applyBorder="1" applyAlignment="1">
      <alignment horizontal="left" vertical="center" wrapText="1" indent="1"/>
      <protection/>
    </xf>
    <xf numFmtId="190" fontId="0" fillId="0" borderId="13" xfId="647" applyNumberFormat="1" applyFont="1" applyFill="1" applyBorder="1" applyAlignment="1">
      <alignment horizontal="right" vertical="center" wrapText="1"/>
      <protection/>
    </xf>
    <xf numFmtId="49" fontId="0" fillId="0" borderId="13" xfId="702" applyNumberFormat="1" applyFont="1" applyFill="1" applyBorder="1">
      <alignment vertical="center"/>
      <protection/>
    </xf>
    <xf numFmtId="190" fontId="0" fillId="0" borderId="13" xfId="0" applyNumberFormat="1" applyFont="1" applyFill="1" applyBorder="1" applyAlignment="1">
      <alignment horizontal="right" vertical="center" wrapText="1"/>
    </xf>
    <xf numFmtId="1" fontId="0" fillId="0" borderId="13" xfId="647" applyNumberFormat="1" applyFont="1" applyFill="1" applyBorder="1" applyAlignment="1">
      <alignment vertical="center" wrapText="1"/>
      <protection/>
    </xf>
    <xf numFmtId="0" fontId="0" fillId="0" borderId="13" xfId="647" applyFont="1" applyFill="1" applyBorder="1" applyAlignment="1">
      <alignment horizontal="left" vertical="center" wrapText="1" indent="1"/>
      <protection/>
    </xf>
    <xf numFmtId="190" fontId="0" fillId="0" borderId="13" xfId="0" applyNumberFormat="1" applyFont="1" applyFill="1" applyBorder="1" applyAlignment="1">
      <alignment horizontal="right"/>
    </xf>
    <xf numFmtId="49" fontId="1" fillId="0" borderId="13" xfId="702" applyNumberFormat="1" applyFont="1" applyFill="1" applyBorder="1">
      <alignment vertical="center"/>
      <protection/>
    </xf>
    <xf numFmtId="190" fontId="1" fillId="43" borderId="13" xfId="647" applyNumberFormat="1" applyFont="1" applyFill="1" applyBorder="1" applyAlignment="1">
      <alignment horizontal="right" vertical="center" wrapText="1"/>
      <protection/>
    </xf>
    <xf numFmtId="0" fontId="0" fillId="0" borderId="23" xfId="647" applyFont="1" applyFill="1" applyBorder="1" applyAlignment="1">
      <alignment horizontal="left" wrapText="1"/>
      <protection/>
    </xf>
    <xf numFmtId="0" fontId="1" fillId="0" borderId="0" xfId="0" applyFont="1" applyFill="1" applyAlignment="1">
      <alignment vertical="center"/>
    </xf>
    <xf numFmtId="0" fontId="1" fillId="0" borderId="0" xfId="0" applyFont="1" applyFill="1" applyAlignment="1">
      <alignment/>
    </xf>
    <xf numFmtId="0" fontId="2" fillId="0" borderId="0" xfId="0" applyFont="1" applyFill="1" applyAlignment="1">
      <alignment vertical="center"/>
    </xf>
    <xf numFmtId="1" fontId="7" fillId="0" borderId="0" xfId="0" applyNumberFormat="1" applyFont="1" applyFill="1" applyAlignment="1">
      <alignment/>
    </xf>
    <xf numFmtId="0" fontId="7" fillId="0" borderId="0" xfId="0" applyFont="1" applyFill="1" applyAlignment="1">
      <alignment/>
    </xf>
    <xf numFmtId="49" fontId="1" fillId="0" borderId="13" xfId="0" applyNumberFormat="1" applyFont="1" applyFill="1" applyBorder="1" applyAlignment="1" applyProtection="1">
      <alignment horizontal="centerContinuous" vertical="center"/>
      <protection/>
    </xf>
    <xf numFmtId="190" fontId="0" fillId="0" borderId="13" xfId="0" applyNumberFormat="1" applyFont="1" applyFill="1" applyBorder="1" applyAlignment="1" applyProtection="1">
      <alignment horizontal="right" vertical="center"/>
      <protection/>
    </xf>
    <xf numFmtId="0" fontId="0" fillId="0" borderId="13" xfId="0" applyFill="1" applyBorder="1" applyAlignment="1">
      <alignment vertical="center"/>
    </xf>
    <xf numFmtId="190" fontId="1" fillId="0" borderId="13" xfId="0" applyNumberFormat="1" applyFont="1" applyFill="1" applyBorder="1" applyAlignment="1" applyProtection="1">
      <alignment horizontal="right" vertical="center"/>
      <protection/>
    </xf>
    <xf numFmtId="195" fontId="0" fillId="0" borderId="0" xfId="0" applyNumberFormat="1" applyFont="1" applyFill="1" applyBorder="1" applyAlignment="1">
      <alignment horizontal="left" vertical="center" wrapText="1"/>
    </xf>
    <xf numFmtId="0" fontId="1" fillId="0" borderId="0" xfId="634" applyFont="1" applyFill="1">
      <alignment vertical="center"/>
      <protection/>
    </xf>
    <xf numFmtId="0" fontId="0" fillId="0" borderId="0" xfId="634" applyFont="1" applyFill="1">
      <alignment vertical="center"/>
      <protection/>
    </xf>
    <xf numFmtId="193" fontId="0" fillId="0" borderId="0" xfId="634" applyNumberFormat="1" applyFont="1" applyFill="1">
      <alignment vertical="center"/>
      <protection/>
    </xf>
    <xf numFmtId="193" fontId="1" fillId="0" borderId="0" xfId="634" applyNumberFormat="1" applyFont="1" applyFill="1">
      <alignment vertical="center"/>
      <protection/>
    </xf>
    <xf numFmtId="0" fontId="2" fillId="0" borderId="0" xfId="634" applyFont="1" applyFill="1" applyAlignment="1">
      <alignment horizontal="center" vertical="center"/>
      <protection/>
    </xf>
    <xf numFmtId="0" fontId="9" fillId="0" borderId="0" xfId="634" applyFont="1" applyFill="1" applyAlignment="1">
      <alignment horizontal="center" vertical="center"/>
      <protection/>
    </xf>
    <xf numFmtId="193" fontId="0" fillId="0" borderId="18" xfId="634" applyNumberFormat="1" applyFont="1" applyFill="1" applyBorder="1" applyAlignment="1">
      <alignment horizontal="right" vertical="center"/>
      <protection/>
    </xf>
    <xf numFmtId="0" fontId="1" fillId="0" borderId="13" xfId="634" applyFont="1" applyFill="1" applyBorder="1" applyAlignment="1">
      <alignment horizontal="center" vertical="center"/>
      <protection/>
    </xf>
    <xf numFmtId="193" fontId="1" fillId="0" borderId="13" xfId="634" applyNumberFormat="1" applyFont="1" applyFill="1" applyBorder="1" applyAlignment="1">
      <alignment horizontal="center" vertical="center"/>
      <protection/>
    </xf>
    <xf numFmtId="49" fontId="1" fillId="0" borderId="13" xfId="703" applyNumberFormat="1" applyFont="1" applyFill="1" applyBorder="1" applyAlignment="1" applyProtection="1">
      <alignment horizontal="left" vertical="center" wrapText="1"/>
      <protection/>
    </xf>
    <xf numFmtId="193" fontId="1" fillId="0" borderId="13" xfId="703" applyNumberFormat="1" applyFont="1" applyFill="1" applyBorder="1" applyAlignment="1" applyProtection="1">
      <alignment horizontal="left" vertical="center" wrapText="1"/>
      <protection/>
    </xf>
    <xf numFmtId="49" fontId="0" fillId="0" borderId="13" xfId="703" applyNumberFormat="1" applyFont="1" applyFill="1" applyBorder="1" applyAlignment="1" applyProtection="1">
      <alignment horizontal="left" vertical="center" wrapText="1" indent="1"/>
      <protection/>
    </xf>
    <xf numFmtId="193" fontId="0" fillId="0" borderId="13" xfId="703" applyNumberFormat="1" applyFont="1" applyFill="1" applyBorder="1" applyAlignment="1" applyProtection="1">
      <alignment horizontal="left" vertical="center" wrapText="1" indent="1"/>
      <protection/>
    </xf>
    <xf numFmtId="193" fontId="10" fillId="43" borderId="0" xfId="696" applyNumberFormat="1" applyFill="1">
      <alignment/>
      <protection/>
    </xf>
    <xf numFmtId="193" fontId="11" fillId="0" borderId="0" xfId="696" applyNumberFormat="1" applyFont="1" applyFill="1">
      <alignment/>
      <protection/>
    </xf>
    <xf numFmtId="193" fontId="10" fillId="0" borderId="0" xfId="696" applyNumberFormat="1" applyFont="1" applyFill="1">
      <alignment/>
      <protection/>
    </xf>
    <xf numFmtId="193" fontId="10" fillId="0" borderId="0" xfId="696" applyNumberFormat="1" applyFill="1">
      <alignment/>
      <protection/>
    </xf>
    <xf numFmtId="191" fontId="10" fillId="0" borderId="0" xfId="696" applyNumberFormat="1" applyFill="1" applyAlignment="1">
      <alignment horizontal="right"/>
      <protection/>
    </xf>
    <xf numFmtId="193" fontId="1" fillId="0" borderId="0" xfId="696" applyNumberFormat="1" applyFont="1" applyFill="1" applyAlignment="1" applyProtection="1">
      <alignment vertical="center" wrapText="1"/>
      <protection/>
    </xf>
    <xf numFmtId="191" fontId="12" fillId="0" borderId="0" xfId="696" applyNumberFormat="1" applyFont="1" applyFill="1" applyAlignment="1">
      <alignment horizontal="right" vertical="center"/>
      <protection/>
    </xf>
    <xf numFmtId="193" fontId="2" fillId="0" borderId="0" xfId="696" applyNumberFormat="1" applyFont="1" applyFill="1" applyAlignment="1" applyProtection="1">
      <alignment horizontal="center" vertical="center"/>
      <protection/>
    </xf>
    <xf numFmtId="193" fontId="12" fillId="0" borderId="0" xfId="696" applyNumberFormat="1" applyFont="1" applyFill="1" applyAlignment="1" applyProtection="1">
      <alignment vertical="center" wrapText="1"/>
      <protection/>
    </xf>
    <xf numFmtId="191" fontId="6" fillId="0" borderId="18" xfId="308" applyNumberFormat="1" applyFont="1" applyFill="1" applyBorder="1" applyAlignment="1">
      <alignment horizontal="right" vertical="center"/>
      <protection/>
    </xf>
    <xf numFmtId="196" fontId="1" fillId="43" borderId="17" xfId="696" applyNumberFormat="1" applyFont="1" applyFill="1" applyBorder="1" applyAlignment="1" applyProtection="1">
      <alignment horizontal="center" vertical="center"/>
      <protection/>
    </xf>
    <xf numFmtId="196" fontId="1" fillId="43" borderId="26" xfId="696" applyNumberFormat="1" applyFont="1" applyFill="1" applyBorder="1" applyAlignment="1" applyProtection="1">
      <alignment horizontal="center" vertical="center"/>
      <protection/>
    </xf>
    <xf numFmtId="191" fontId="1" fillId="43" borderId="13" xfId="695" applyNumberFormat="1" applyFont="1" applyFill="1" applyBorder="1" applyAlignment="1" applyProtection="1">
      <alignment horizontal="right" vertical="center"/>
      <protection/>
    </xf>
    <xf numFmtId="196" fontId="0" fillId="0" borderId="13" xfId="696" applyNumberFormat="1" applyFont="1" applyFill="1" applyBorder="1" applyAlignment="1" applyProtection="1">
      <alignment horizontal="left" vertical="center"/>
      <protection/>
    </xf>
    <xf numFmtId="191" fontId="1" fillId="0" borderId="13" xfId="695" applyNumberFormat="1" applyFont="1" applyFill="1" applyBorder="1" applyAlignment="1" applyProtection="1">
      <alignment horizontal="right" vertical="center"/>
      <protection/>
    </xf>
    <xf numFmtId="191" fontId="0" fillId="0" borderId="13" xfId="695" applyNumberFormat="1" applyFont="1" applyFill="1" applyBorder="1" applyAlignment="1" applyProtection="1">
      <alignment horizontal="right" vertical="center"/>
      <protection/>
    </xf>
    <xf numFmtId="196" fontId="0" fillId="43" borderId="13" xfId="696" applyNumberFormat="1" applyFont="1" applyFill="1" applyBorder="1" applyAlignment="1" applyProtection="1">
      <alignment vertical="center" wrapText="1"/>
      <protection/>
    </xf>
    <xf numFmtId="196" fontId="0" fillId="0" borderId="13" xfId="696" applyNumberFormat="1" applyFont="1" applyFill="1" applyBorder="1" applyAlignment="1">
      <alignment vertical="center"/>
      <protection/>
    </xf>
    <xf numFmtId="191" fontId="0" fillId="0" borderId="13" xfId="696" applyNumberFormat="1" applyFont="1" applyFill="1" applyBorder="1" applyAlignment="1">
      <alignment horizontal="right" vertical="center"/>
      <protection/>
    </xf>
    <xf numFmtId="191" fontId="1" fillId="0" borderId="13" xfId="696" applyNumberFormat="1" applyFont="1" applyFill="1" applyBorder="1" applyAlignment="1">
      <alignment horizontal="right" vertical="center"/>
      <protection/>
    </xf>
    <xf numFmtId="193" fontId="0" fillId="0" borderId="13" xfId="696" applyNumberFormat="1" applyFont="1" applyFill="1" applyBorder="1" applyAlignment="1">
      <alignment horizontal="left" vertical="center" wrapText="1"/>
      <protection/>
    </xf>
    <xf numFmtId="193" fontId="0" fillId="0" borderId="13" xfId="696" applyNumberFormat="1" applyFont="1" applyFill="1" applyBorder="1">
      <alignment/>
      <protection/>
    </xf>
    <xf numFmtId="191" fontId="0" fillId="0" borderId="13" xfId="696" applyNumberFormat="1" applyFont="1" applyFill="1" applyBorder="1" applyAlignment="1">
      <alignment horizontal="right"/>
      <protection/>
    </xf>
    <xf numFmtId="191" fontId="10" fillId="0" borderId="13" xfId="696" applyNumberFormat="1" applyFill="1" applyBorder="1" applyAlignment="1">
      <alignment horizontal="right"/>
      <protection/>
    </xf>
    <xf numFmtId="0" fontId="0" fillId="0" borderId="0" xfId="701" applyAlignment="1">
      <alignment horizontal="center" vertical="center"/>
      <protection/>
    </xf>
    <xf numFmtId="0" fontId="1" fillId="43" borderId="0" xfId="701" applyFont="1" applyFill="1">
      <alignment vertical="center"/>
      <protection/>
    </xf>
    <xf numFmtId="0" fontId="1" fillId="0" borderId="0" xfId="701" applyFont="1">
      <alignment vertical="center"/>
      <protection/>
    </xf>
    <xf numFmtId="0" fontId="0" fillId="0" borderId="0" xfId="701">
      <alignment vertical="center"/>
      <protection/>
    </xf>
    <xf numFmtId="193" fontId="0" fillId="0" borderId="0" xfId="701" applyNumberFormat="1">
      <alignment vertical="center"/>
      <protection/>
    </xf>
    <xf numFmtId="0" fontId="13" fillId="0" borderId="0" xfId="701" applyFont="1" applyAlignment="1">
      <alignment horizontal="center" vertical="center"/>
      <protection/>
    </xf>
    <xf numFmtId="0" fontId="9" fillId="0" borderId="0" xfId="701" applyFont="1" applyAlignment="1">
      <alignment horizontal="center" vertical="center"/>
      <protection/>
    </xf>
    <xf numFmtId="193" fontId="9" fillId="0" borderId="0" xfId="701" applyNumberFormat="1" applyFont="1" applyAlignment="1">
      <alignment horizontal="center" vertical="center"/>
      <protection/>
    </xf>
    <xf numFmtId="0" fontId="6" fillId="0" borderId="18" xfId="701" applyFont="1" applyBorder="1" applyAlignment="1">
      <alignment horizontal="right" vertical="center"/>
      <protection/>
    </xf>
    <xf numFmtId="0" fontId="1" fillId="0" borderId="19" xfId="701" applyFont="1" applyBorder="1" applyAlignment="1">
      <alignment horizontal="center" vertical="center"/>
      <protection/>
    </xf>
    <xf numFmtId="0" fontId="1" fillId="0" borderId="19" xfId="701" applyFont="1" applyBorder="1" applyAlignment="1">
      <alignment horizontal="center" vertical="center" wrapText="1"/>
      <protection/>
    </xf>
    <xf numFmtId="193" fontId="1" fillId="0" borderId="19" xfId="701" applyNumberFormat="1" applyFont="1" applyBorder="1" applyAlignment="1">
      <alignment horizontal="center" vertical="center"/>
      <protection/>
    </xf>
    <xf numFmtId="0" fontId="1" fillId="0" borderId="23" xfId="701" applyFont="1" applyBorder="1" applyAlignment="1">
      <alignment horizontal="center" vertical="center"/>
      <protection/>
    </xf>
    <xf numFmtId="0" fontId="1" fillId="0" borderId="27" xfId="701" applyFont="1" applyBorder="1" applyAlignment="1">
      <alignment horizontal="center" vertical="center"/>
      <protection/>
    </xf>
    <xf numFmtId="0" fontId="1" fillId="0" borderId="20" xfId="701" applyFont="1" applyBorder="1" applyAlignment="1">
      <alignment horizontal="center" vertical="center"/>
      <protection/>
    </xf>
    <xf numFmtId="0" fontId="1" fillId="0" borderId="21" xfId="701" applyFont="1" applyBorder="1" applyAlignment="1">
      <alignment horizontal="center" vertical="center" wrapText="1"/>
      <protection/>
    </xf>
    <xf numFmtId="193" fontId="1" fillId="0" borderId="21" xfId="701" applyNumberFormat="1" applyFont="1" applyBorder="1" applyAlignment="1">
      <alignment horizontal="center" vertical="center"/>
      <protection/>
    </xf>
    <xf numFmtId="0" fontId="1" fillId="0" borderId="20" xfId="701" applyFont="1" applyBorder="1" applyAlignment="1">
      <alignment horizontal="center" vertical="center" wrapText="1"/>
      <protection/>
    </xf>
    <xf numFmtId="0" fontId="1" fillId="0" borderId="23" xfId="701" applyFont="1" applyBorder="1" applyAlignment="1">
      <alignment vertical="center"/>
      <protection/>
    </xf>
    <xf numFmtId="0" fontId="1" fillId="0" borderId="27" xfId="701" applyFont="1" applyBorder="1" applyAlignment="1">
      <alignment vertical="center"/>
      <protection/>
    </xf>
    <xf numFmtId="0" fontId="1" fillId="43" borderId="13" xfId="701" applyFont="1" applyFill="1" applyBorder="1" applyAlignment="1">
      <alignment horizontal="left" vertical="center"/>
      <protection/>
    </xf>
    <xf numFmtId="190" fontId="1" fillId="43" borderId="13" xfId="701" applyNumberFormat="1" applyFont="1" applyFill="1" applyBorder="1" applyAlignment="1">
      <alignment vertical="center" wrapText="1"/>
      <protection/>
    </xf>
    <xf numFmtId="197" fontId="1" fillId="43" borderId="13" xfId="701" applyNumberFormat="1" applyFont="1" applyFill="1" applyBorder="1" applyAlignment="1">
      <alignment vertical="center"/>
      <protection/>
    </xf>
    <xf numFmtId="197" fontId="1" fillId="43" borderId="13" xfId="701" applyNumberFormat="1" applyFont="1" applyFill="1" applyBorder="1" applyAlignment="1">
      <alignment vertical="center" wrapText="1"/>
      <protection/>
    </xf>
    <xf numFmtId="0" fontId="0" fillId="0" borderId="13" xfId="701" applyFont="1" applyBorder="1" applyAlignment="1">
      <alignment horizontal="left" vertical="center" indent="1"/>
      <protection/>
    </xf>
    <xf numFmtId="190" fontId="0" fillId="0" borderId="13" xfId="701" applyNumberFormat="1" applyFont="1" applyFill="1" applyBorder="1" applyAlignment="1">
      <alignment vertical="center"/>
      <protection/>
    </xf>
    <xf numFmtId="190" fontId="0" fillId="0" borderId="13" xfId="634" applyNumberFormat="1" applyFont="1" applyBorder="1">
      <alignment vertical="center"/>
      <protection/>
    </xf>
    <xf numFmtId="0" fontId="0" fillId="0" borderId="13" xfId="701" applyFont="1" applyBorder="1" applyAlignment="1">
      <alignment vertical="center"/>
      <protection/>
    </xf>
    <xf numFmtId="0" fontId="1" fillId="0" borderId="13" xfId="701" applyFont="1" applyBorder="1" applyAlignment="1">
      <alignment vertical="center"/>
      <protection/>
    </xf>
    <xf numFmtId="197" fontId="0" fillId="0" borderId="13" xfId="701" applyNumberFormat="1" applyFont="1" applyBorder="1" applyAlignment="1">
      <alignment vertical="center" wrapText="1"/>
      <protection/>
    </xf>
    <xf numFmtId="0" fontId="0" fillId="0" borderId="13" xfId="701" applyBorder="1" applyAlignment="1">
      <alignment vertical="center"/>
      <protection/>
    </xf>
    <xf numFmtId="190" fontId="0" fillId="0" borderId="0" xfId="701" applyNumberFormat="1">
      <alignment vertical="center"/>
      <protection/>
    </xf>
    <xf numFmtId="191" fontId="0" fillId="0" borderId="0" xfId="701" applyNumberFormat="1">
      <alignment vertical="center"/>
      <protection/>
    </xf>
    <xf numFmtId="191" fontId="0" fillId="0" borderId="13" xfId="701" applyNumberFormat="1" applyFont="1" applyFill="1" applyBorder="1" applyAlignment="1">
      <alignment vertical="center"/>
      <protection/>
    </xf>
    <xf numFmtId="0" fontId="0" fillId="0" borderId="13" xfId="701" applyFont="1" applyFill="1" applyBorder="1" applyAlignment="1">
      <alignment horizontal="left" vertical="center" indent="1"/>
      <protection/>
    </xf>
    <xf numFmtId="0" fontId="1" fillId="43" borderId="13" xfId="701" applyFont="1" applyFill="1" applyBorder="1" applyAlignment="1">
      <alignment vertical="center"/>
      <protection/>
    </xf>
    <xf numFmtId="190" fontId="1" fillId="43" borderId="13" xfId="701" applyNumberFormat="1" applyFont="1" applyFill="1" applyBorder="1" applyAlignment="1">
      <alignment vertical="center"/>
      <protection/>
    </xf>
    <xf numFmtId="191" fontId="1" fillId="43" borderId="13" xfId="701" applyNumberFormat="1" applyFont="1" applyFill="1" applyBorder="1" applyAlignment="1">
      <alignment vertical="center"/>
      <protection/>
    </xf>
    <xf numFmtId="190" fontId="1" fillId="43" borderId="0" xfId="701" applyNumberFormat="1" applyFont="1" applyFill="1">
      <alignment vertical="center"/>
      <protection/>
    </xf>
    <xf numFmtId="3" fontId="0" fillId="0" borderId="13" xfId="705" applyNumberFormat="1" applyFont="1" applyFill="1" applyBorder="1" applyAlignment="1" applyProtection="1">
      <alignment horizontal="left" vertical="center" indent="1"/>
      <protection/>
    </xf>
    <xf numFmtId="190" fontId="0" fillId="0" borderId="13" xfId="701" applyNumberFormat="1" applyFill="1" applyBorder="1" applyAlignment="1">
      <alignment vertical="center"/>
      <protection/>
    </xf>
    <xf numFmtId="191" fontId="0" fillId="0" borderId="13" xfId="701" applyNumberFormat="1" applyFill="1" applyBorder="1" applyAlignment="1">
      <alignment vertical="center"/>
      <protection/>
    </xf>
    <xf numFmtId="3" fontId="1" fillId="43" borderId="13" xfId="705" applyNumberFormat="1" applyFont="1" applyFill="1" applyBorder="1" applyAlignment="1" applyProtection="1">
      <alignment horizontal="left" vertical="center"/>
      <protection/>
    </xf>
    <xf numFmtId="0" fontId="1" fillId="43" borderId="13" xfId="701" applyFont="1" applyFill="1" applyBorder="1">
      <alignment vertical="center"/>
      <protection/>
    </xf>
    <xf numFmtId="193" fontId="1" fillId="43" borderId="13" xfId="701" applyNumberFormat="1" applyFont="1" applyFill="1" applyBorder="1" applyAlignment="1">
      <alignment vertical="center"/>
      <protection/>
    </xf>
    <xf numFmtId="0" fontId="1" fillId="0" borderId="13" xfId="701" applyFont="1" applyBorder="1">
      <alignment vertical="center"/>
      <protection/>
    </xf>
    <xf numFmtId="190" fontId="1" fillId="0" borderId="13" xfId="701" applyNumberFormat="1" applyFont="1" applyBorder="1" applyAlignment="1">
      <alignment vertical="center"/>
      <protection/>
    </xf>
    <xf numFmtId="193" fontId="1" fillId="0" borderId="13" xfId="701" applyNumberFormat="1" applyFont="1" applyBorder="1" applyAlignment="1">
      <alignment vertical="center"/>
      <protection/>
    </xf>
    <xf numFmtId="197" fontId="1" fillId="0" borderId="13" xfId="701" applyNumberFormat="1" applyFont="1" applyBorder="1" applyAlignment="1">
      <alignment vertical="center" wrapText="1"/>
      <protection/>
    </xf>
    <xf numFmtId="0" fontId="1" fillId="43" borderId="13" xfId="701" applyFont="1" applyFill="1" applyBorder="1" applyAlignment="1">
      <alignment horizontal="center" vertical="center"/>
      <protection/>
    </xf>
    <xf numFmtId="0" fontId="0" fillId="43" borderId="0" xfId="701" applyFill="1">
      <alignment vertical="center"/>
      <protection/>
    </xf>
    <xf numFmtId="0" fontId="0" fillId="43" borderId="0" xfId="634" applyFont="1" applyFill="1">
      <alignment vertical="center"/>
      <protection/>
    </xf>
    <xf numFmtId="0" fontId="0" fillId="0" borderId="0" xfId="634" applyFont="1">
      <alignment vertical="center"/>
      <protection/>
    </xf>
    <xf numFmtId="0" fontId="0" fillId="0" borderId="18" xfId="701" applyFont="1" applyBorder="1" applyAlignment="1">
      <alignment horizontal="right" vertical="center"/>
      <protection/>
    </xf>
    <xf numFmtId="0" fontId="1" fillId="0" borderId="13" xfId="701" applyFont="1" applyBorder="1" applyAlignment="1">
      <alignment horizontal="center" vertical="center"/>
      <protection/>
    </xf>
    <xf numFmtId="0" fontId="1" fillId="0" borderId="13" xfId="701" applyFont="1" applyBorder="1" applyAlignment="1">
      <alignment horizontal="center" vertical="center" wrapText="1"/>
      <protection/>
    </xf>
    <xf numFmtId="193" fontId="1" fillId="0" borderId="13" xfId="701" applyNumberFormat="1" applyFont="1" applyBorder="1" applyAlignment="1">
      <alignment horizontal="center" vertical="center" wrapText="1"/>
      <protection/>
    </xf>
    <xf numFmtId="197" fontId="0" fillId="43" borderId="13" xfId="701" applyNumberFormat="1" applyFont="1" applyFill="1" applyBorder="1" applyAlignment="1">
      <alignment vertical="center"/>
      <protection/>
    </xf>
    <xf numFmtId="0" fontId="1" fillId="43" borderId="13" xfId="0" applyFont="1" applyFill="1" applyBorder="1" applyAlignment="1">
      <alignment vertical="center"/>
    </xf>
    <xf numFmtId="190" fontId="1" fillId="43" borderId="13" xfId="634" applyNumberFormat="1" applyFont="1" applyFill="1" applyBorder="1" applyAlignment="1">
      <alignment horizontal="right" vertical="center" wrapText="1"/>
      <protection/>
    </xf>
    <xf numFmtId="193" fontId="0" fillId="43" borderId="0" xfId="634" applyNumberFormat="1" applyFont="1" applyFill="1">
      <alignment vertical="center"/>
      <protection/>
    </xf>
    <xf numFmtId="0" fontId="0" fillId="0" borderId="13" xfId="0" applyFont="1" applyFill="1" applyBorder="1" applyAlignment="1">
      <alignment horizontal="left" vertical="center" indent="1"/>
    </xf>
    <xf numFmtId="0" fontId="0" fillId="0" borderId="13" xfId="634" applyFont="1" applyBorder="1" applyAlignment="1">
      <alignment horizontal="right" vertical="center" wrapText="1"/>
      <protection/>
    </xf>
    <xf numFmtId="190" fontId="0" fillId="0" borderId="13" xfId="634" applyNumberFormat="1" applyFont="1" applyBorder="1" applyAlignment="1">
      <alignment horizontal="right" vertical="center" wrapText="1"/>
      <protection/>
    </xf>
    <xf numFmtId="193" fontId="0" fillId="0" borderId="0" xfId="634" applyNumberFormat="1" applyFont="1">
      <alignment vertical="center"/>
      <protection/>
    </xf>
    <xf numFmtId="190" fontId="0" fillId="0" borderId="13" xfId="634" applyNumberFormat="1" applyFont="1" applyBorder="1" applyAlignment="1">
      <alignment horizontal="right" vertical="center"/>
      <protection/>
    </xf>
    <xf numFmtId="0" fontId="0" fillId="43" borderId="13" xfId="0" applyFont="1" applyFill="1" applyBorder="1" applyAlignment="1">
      <alignment horizontal="left" vertical="center" indent="1"/>
    </xf>
    <xf numFmtId="190" fontId="0" fillId="0" borderId="13" xfId="701" applyNumberFormat="1" applyFont="1" applyBorder="1" applyAlignment="1">
      <alignment vertical="center"/>
      <protection/>
    </xf>
    <xf numFmtId="191" fontId="0" fillId="0" borderId="13" xfId="701" applyNumberFormat="1" applyFont="1" applyBorder="1" applyAlignment="1">
      <alignment vertical="center"/>
      <protection/>
    </xf>
    <xf numFmtId="0" fontId="0" fillId="0" borderId="13" xfId="701" applyFont="1" applyBorder="1">
      <alignment vertical="center"/>
      <protection/>
    </xf>
    <xf numFmtId="0" fontId="0" fillId="0" borderId="23" xfId="634" applyFont="1" applyBorder="1" applyAlignment="1">
      <alignment horizontal="left" vertical="center" wrapText="1"/>
      <protection/>
    </xf>
  </cellXfs>
  <cellStyles count="1031">
    <cellStyle name="Normal" xfId="0"/>
    <cellStyle name="Currency [0]" xfId="15"/>
    <cellStyle name="Currency" xfId="16"/>
    <cellStyle name="60% - 着色 2" xfId="17"/>
    <cellStyle name="强调文字颜色 2 3 2" xfId="18"/>
    <cellStyle name="输入" xfId="19"/>
    <cellStyle name="20% - 强调文字颜色 1 2" xfId="20"/>
    <cellStyle name="20% - 强调文字颜色 3" xfId="21"/>
    <cellStyle name="Accent2 - 40%" xfId="22"/>
    <cellStyle name="Comma [0]" xfId="23"/>
    <cellStyle name="差_省级明细_Book1 2" xfId="24"/>
    <cellStyle name="差_省级明细_副本1.2 2" xfId="25"/>
    <cellStyle name="好_省级明细_23 2" xfId="26"/>
    <cellStyle name="差" xfId="27"/>
    <cellStyle name="40% - 强调文字颜色 3" xfId="28"/>
    <cellStyle name="差_省级明细_Book1_支出汇总" xfId="29"/>
    <cellStyle name="RowLevel_7" xfId="30"/>
    <cellStyle name="Comma" xfId="31"/>
    <cellStyle name="标题 2 3_1.3日 2017年预算草案 - 副本" xfId="32"/>
    <cellStyle name="Hyperlink" xfId="33"/>
    <cellStyle name="Accent2 - 60%" xfId="34"/>
    <cellStyle name="60% - 强调文字颜色 6 3 2" xfId="35"/>
    <cellStyle name="60% - 强调文字颜色 3" xfId="36"/>
    <cellStyle name="差_国有资本经营预算（2011年报省人大）_支出汇总" xfId="37"/>
    <cellStyle name="20% - 强调文字颜色 2 3 2" xfId="38"/>
    <cellStyle name="Percent" xfId="39"/>
    <cellStyle name="好_省级明细_Book1" xfId="40"/>
    <cellStyle name="Followed Hyperlink" xfId="41"/>
    <cellStyle name="20% - 强调文字颜色 2 2 2" xfId="42"/>
    <cellStyle name="注释" xfId="43"/>
    <cellStyle name="60% - 强调文字颜色 2 3" xfId="44"/>
    <cellStyle name="ColLevel_5" xfId="45"/>
    <cellStyle name="差_省级明细_Xl0000071_支出汇总" xfId="46"/>
    <cellStyle name="60% - 强调文字颜色 2" xfId="47"/>
    <cellStyle name="标题 4" xfId="48"/>
    <cellStyle name="差_省级明细 2" xfId="49"/>
    <cellStyle name="警告文本" xfId="50"/>
    <cellStyle name="差_省级明细_全省预算代编 2" xfId="51"/>
    <cellStyle name="60% - 强调文字颜色 2 2 2" xfId="52"/>
    <cellStyle name="标题" xfId="53"/>
    <cellStyle name="Accent1_基金汇总" xfId="54"/>
    <cellStyle name="解释性文本" xfId="55"/>
    <cellStyle name="标题 1" xfId="56"/>
    <cellStyle name="标题 2" xfId="57"/>
    <cellStyle name="60% - 强调文字颜色 1" xfId="58"/>
    <cellStyle name="标题 3" xfId="59"/>
    <cellStyle name="差_20111127汇报附表（8张）" xfId="60"/>
    <cellStyle name="60% - 强调文字颜色 4" xfId="61"/>
    <cellStyle name="输出" xfId="62"/>
    <cellStyle name="计算" xfId="63"/>
    <cellStyle name="40% - 强调文字颜色 4 2" xfId="64"/>
    <cellStyle name="差_省级明细_代编全省支出预算修改_基金汇总" xfId="65"/>
    <cellStyle name="检查单元格" xfId="66"/>
    <cellStyle name="20% - 强调文字颜色 6" xfId="67"/>
    <cellStyle name="Currency [0]" xfId="68"/>
    <cellStyle name="差_Xl0000068_基金汇总" xfId="69"/>
    <cellStyle name="强调文字颜色 2" xfId="70"/>
    <cellStyle name="链接单元格" xfId="71"/>
    <cellStyle name="60% - 强调文字颜色 4 2 3" xfId="72"/>
    <cellStyle name="汇总" xfId="73"/>
    <cellStyle name="标题 1 2_1.3日 2017年预算草案 - 副本" xfId="74"/>
    <cellStyle name="好_Xl0000071_2017年预算草案（债务）" xfId="75"/>
    <cellStyle name="差_省级明细_冬梅3_2017年预算草案（债务）" xfId="76"/>
    <cellStyle name="好" xfId="77"/>
    <cellStyle name="千位[0]_(人代会用)" xfId="78"/>
    <cellStyle name="20% - 强调文字颜色 3 3" xfId="79"/>
    <cellStyle name="适中" xfId="80"/>
    <cellStyle name="20% - 强调文字颜色 5" xfId="81"/>
    <cellStyle name="强调文字颜色 1" xfId="82"/>
    <cellStyle name="20% - 强调文字颜色 1" xfId="83"/>
    <cellStyle name="40% - 强调文字颜色 4 3 2" xfId="84"/>
    <cellStyle name="RowLevel_5" xfId="85"/>
    <cellStyle name="40% - 强调文字颜色 1" xfId="86"/>
    <cellStyle name="20% - 强调文字颜色 2" xfId="87"/>
    <cellStyle name="RowLevel_6" xfId="88"/>
    <cellStyle name="40% - 强调文字颜色 2" xfId="89"/>
    <cellStyle name="差_省级明细_基金最新_2017年预算草案（债务）" xfId="90"/>
    <cellStyle name="差_省级明细_Xl0000071" xfId="91"/>
    <cellStyle name="强调文字颜色 3" xfId="92"/>
    <cellStyle name="强调文字颜色 4" xfId="93"/>
    <cellStyle name="20% - 强调文字颜色 4" xfId="94"/>
    <cellStyle name="计算 3" xfId="95"/>
    <cellStyle name="20% - 着色 1" xfId="96"/>
    <cellStyle name="差_2009年财力测算情况11.19_基金汇总" xfId="97"/>
    <cellStyle name="40% - 强调文字颜色 4" xfId="98"/>
    <cellStyle name="差_省级明细_Xl0000068" xfId="99"/>
    <cellStyle name="强调文字颜色 5" xfId="100"/>
    <cellStyle name="计算 4" xfId="101"/>
    <cellStyle name="20% - 着色 2" xfId="102"/>
    <cellStyle name="40% - 强调文字颜色 5" xfId="103"/>
    <cellStyle name="60% - 强调文字颜色 5" xfId="104"/>
    <cellStyle name="强调文字颜色 6" xfId="105"/>
    <cellStyle name="20% - 强调文字颜色 3 3 2" xfId="106"/>
    <cellStyle name="20% - 着色 3" xfId="107"/>
    <cellStyle name="40% - 强调文字颜色 6" xfId="108"/>
    <cellStyle name="差_2009年结算（最终）" xfId="109"/>
    <cellStyle name="60% - 强调文字颜色 6" xfId="110"/>
    <cellStyle name="20% - 强调文字颜色 2 2 4" xfId="111"/>
    <cellStyle name="差_Xl0000068_支出汇总" xfId="112"/>
    <cellStyle name="20% - 强调文字颜色 2 3" xfId="113"/>
    <cellStyle name="20% - 强调文字颜色 1 2 3" xfId="114"/>
    <cellStyle name="40% - 强调文字颜色 2 2" xfId="115"/>
    <cellStyle name="20% - 强调文字颜色 1 4" xfId="116"/>
    <cellStyle name="20% - 强调文字颜色 1 3" xfId="117"/>
    <cellStyle name="?鹎%U龡&amp;H齲_x0001_C铣_x0014__x0007__x0001__x0001_" xfId="118"/>
    <cellStyle name="20% - 强调文字颜色 1 2 2" xfId="119"/>
    <cellStyle name="20% - 强调文字颜色 1 2 4" xfId="120"/>
    <cellStyle name="好_省电力2008年 工作表_基金汇总" xfId="121"/>
    <cellStyle name="40% - 强调文字颜色 2 3" xfId="122"/>
    <cellStyle name="20% - 强调文字颜色 1 2 5" xfId="123"/>
    <cellStyle name="差_省级明细_23_收入汇总" xfId="124"/>
    <cellStyle name="20% - 强调文字颜色 1 3 2" xfId="125"/>
    <cellStyle name="好_Xl0000068_2017年预算草案（债务）" xfId="126"/>
    <cellStyle name="Accent5 - 20%" xfId="127"/>
    <cellStyle name="差_2011年全省及省级预计2011-12-12_基金汇总" xfId="128"/>
    <cellStyle name="20% - 强调文字颜色 2 2" xfId="129"/>
    <cellStyle name="差_Xl0000071_收入汇总" xfId="130"/>
    <cellStyle name="20% - 强调文字颜色 2 2 3" xfId="131"/>
    <cellStyle name="Accent2_基金汇总" xfId="132"/>
    <cellStyle name="好_2007年中央财政与河南省财政年终决算结算单 2" xfId="133"/>
    <cellStyle name="20% - 强调文字颜色 2 2 5" xfId="134"/>
    <cellStyle name="20% - 强调文字颜色 2 4" xfId="135"/>
    <cellStyle name="20% - 强调文字颜色 3 2" xfId="136"/>
    <cellStyle name="差_国有资本经营预算（2011年报省人大）_收入汇总" xfId="137"/>
    <cellStyle name="20% - 强调文字颜色 3 2 2" xfId="138"/>
    <cellStyle name="20% - 强调文字颜色 3 2 3" xfId="139"/>
    <cellStyle name="链接单元格 3_1.3日 2017年预算草案 - 副本" xfId="140"/>
    <cellStyle name="20% - 强调文字颜色 3 2 4" xfId="141"/>
    <cellStyle name="20% - 强调文字颜色 3 2 5" xfId="142"/>
    <cellStyle name="20% - 强调文字颜色 3 4" xfId="143"/>
    <cellStyle name="60% - 强调文字颜色 1 2" xfId="144"/>
    <cellStyle name="20% - 强调文字颜色 4 2" xfId="145"/>
    <cellStyle name="ColLevel_2" xfId="146"/>
    <cellStyle name="差_2010年收入预测表（20091218)）" xfId="147"/>
    <cellStyle name="20% - 强调文字颜色 4 2 2" xfId="148"/>
    <cellStyle name="20% - 强调文字颜色 4 2 3" xfId="149"/>
    <cellStyle name="Accent6 - 40%" xfId="150"/>
    <cellStyle name="差_2010省级行政性收费专项收入批复" xfId="151"/>
    <cellStyle name="20% - 强调文字颜色 4 2 4" xfId="152"/>
    <cellStyle name="常规 3 4" xfId="153"/>
    <cellStyle name="Percent_laroux" xfId="154"/>
    <cellStyle name="20% - 强调文字颜色 4 2 5" xfId="155"/>
    <cellStyle name="好_省级明细_副本1.2_2017年预算草案（债务）" xfId="156"/>
    <cellStyle name="差_2007年结算已定项目对账单_2017年预算草案（债务）" xfId="157"/>
    <cellStyle name="差_省级明细_Xl0000068 2" xfId="158"/>
    <cellStyle name="20% - 强调文字颜色 4 3" xfId="159"/>
    <cellStyle name="ColLevel_3" xfId="160"/>
    <cellStyle name="20% - 强调文字颜色 4 3 2" xfId="161"/>
    <cellStyle name="20% - 强调文字颜色 4 4" xfId="162"/>
    <cellStyle name="差_省级明细_全省预算代编" xfId="163"/>
    <cellStyle name="60% - 强调文字颜色 2 2" xfId="164"/>
    <cellStyle name="ColLevel_4" xfId="165"/>
    <cellStyle name="差_津补贴保障测算(5.21)" xfId="166"/>
    <cellStyle name="20% - 强调文字颜色 5 2" xfId="167"/>
    <cellStyle name="差_2010年收入预测表（20091219)）" xfId="168"/>
    <cellStyle name="20% - 强调文字颜色 5 2 2" xfId="169"/>
    <cellStyle name="40% - 着色 2" xfId="170"/>
    <cellStyle name="20% - 强调文字颜色 5 2 3" xfId="171"/>
    <cellStyle name="40% - 着色 3" xfId="172"/>
    <cellStyle name="20% - 强调文字颜色 5 2 4" xfId="173"/>
    <cellStyle name="40% - 着色 4" xfId="174"/>
    <cellStyle name="20% - 强调文字颜色 5 2 5" xfId="175"/>
    <cellStyle name="40% - 着色 5" xfId="176"/>
    <cellStyle name="20% - 强调文字颜色 5 3" xfId="177"/>
    <cellStyle name="20% - 强调文字颜色 5 3 2" xfId="178"/>
    <cellStyle name="20% - 强调文字颜色 6 2" xfId="179"/>
    <cellStyle name="60% - 强调文字颜色 6 2 4" xfId="180"/>
    <cellStyle name="差_2010年收入预测表（20091230)）" xfId="181"/>
    <cellStyle name="20% - 强调文字颜色 6 2 2" xfId="182"/>
    <cellStyle name="40% - 强调文字颜色 4 4" xfId="183"/>
    <cellStyle name="20% - 强调文字颜色 6 2 3" xfId="184"/>
    <cellStyle name="差_省级明细_副本最新_2017年预算草案（债务）" xfId="185"/>
    <cellStyle name="20% - 强调文字颜色 6 2 4" xfId="186"/>
    <cellStyle name="20% - 强调文字颜色 6 2 5" xfId="187"/>
    <cellStyle name="20% - 强调文字颜色 6 3" xfId="188"/>
    <cellStyle name="20% - 强调文字颜色 6 3 2" xfId="189"/>
    <cellStyle name="20% - 着色 4" xfId="190"/>
    <cellStyle name="20% - 着色 5" xfId="191"/>
    <cellStyle name="20% - 着色 6" xfId="192"/>
    <cellStyle name="好_2007年结算已定项目对账单 2" xfId="193"/>
    <cellStyle name="Accent2 - 20%" xfId="194"/>
    <cellStyle name="40% - 强调文字颜色 1 2" xfId="195"/>
    <cellStyle name="40% - 强调文字颜色 1 2 2" xfId="196"/>
    <cellStyle name="40% - 强调文字颜色 1 2 3" xfId="197"/>
    <cellStyle name="差_2007年中央财政与河南省财政年终决算结算单_收入汇总" xfId="198"/>
    <cellStyle name="差_2009年结算（最终）_支出汇总" xfId="199"/>
    <cellStyle name="40% - 强调文字颜色 1 2 4" xfId="200"/>
    <cellStyle name="40% - 强调文字颜色 1 2 5" xfId="201"/>
    <cellStyle name="Percent [2]" xfId="202"/>
    <cellStyle name="常规 9 2" xfId="203"/>
    <cellStyle name="40% - 强调文字颜色 1 3" xfId="204"/>
    <cellStyle name="Accent1" xfId="205"/>
    <cellStyle name="40% - 强调文字颜色 1 3 2" xfId="206"/>
    <cellStyle name="好_2011年预算大表11-26_收入汇总" xfId="207"/>
    <cellStyle name="差_省级明细_Book1_2017年预算草案（债务）" xfId="208"/>
    <cellStyle name="40% - 强调文字颜色 1 4" xfId="209"/>
    <cellStyle name="Accent2" xfId="210"/>
    <cellStyle name="好_Xl0000071_基金汇总" xfId="211"/>
    <cellStyle name="差_省级明细_冬梅3_基金汇总" xfId="212"/>
    <cellStyle name="40% - 强调文字颜色 2 2 2" xfId="213"/>
    <cellStyle name="40% - 强调文字颜色 2 2 3" xfId="214"/>
    <cellStyle name="40% - 强调文字颜色 2 2 4" xfId="215"/>
    <cellStyle name="40% - 强调文字颜色 2 2 5" xfId="216"/>
    <cellStyle name="40% - 强调文字颜色 2 3 2" xfId="217"/>
    <cellStyle name="差_省级明细_代编全省支出预算修改_2017年预算草案（债务）" xfId="218"/>
    <cellStyle name="40% - 强调文字颜色 3 2" xfId="219"/>
    <cellStyle name="好_20160105省级2016年预算情况表（最新）_支出汇总" xfId="220"/>
    <cellStyle name="差_2010年收入预测表（20091219)）_收入汇总" xfId="221"/>
    <cellStyle name="40% - 强调文字颜色 3 2 2" xfId="222"/>
    <cellStyle name="40% - 强调文字颜色 3 2 3" xfId="223"/>
    <cellStyle name="差_Xl0000068" xfId="224"/>
    <cellStyle name="差_省级明细_副本最新_收入汇总" xfId="225"/>
    <cellStyle name="40% - 强调文字颜色 3 2 4" xfId="226"/>
    <cellStyle name="40% - 强调文字颜色 3 2 5" xfId="227"/>
    <cellStyle name="40% - 强调文字颜色 3 3" xfId="228"/>
    <cellStyle name="差_2008年财政收支预算草案(1.4)" xfId="229"/>
    <cellStyle name="40% - 强调文字颜色 3 3 2" xfId="230"/>
    <cellStyle name="差_2008年财政收支预算草案(1.4) 2" xfId="231"/>
    <cellStyle name="40% - 强调文字颜色 3 4" xfId="232"/>
    <cellStyle name="标题 4 4" xfId="233"/>
    <cellStyle name="40% - 强调文字颜色 4 2 2" xfId="234"/>
    <cellStyle name="差_基金安排表" xfId="235"/>
    <cellStyle name="40% - 强调文字颜色 4 2 3" xfId="236"/>
    <cellStyle name="40% - 强调文字颜色 4 2 4" xfId="237"/>
    <cellStyle name="好_省级明细_社保2017年预算草案1.3" xfId="238"/>
    <cellStyle name="40% - 强调文字颜色 4 2 5" xfId="239"/>
    <cellStyle name="40% - 强调文字颜色 4 3" xfId="240"/>
    <cellStyle name="好 2 3" xfId="241"/>
    <cellStyle name="40% - 强调文字颜色 5 2" xfId="242"/>
    <cellStyle name="40% - 强调文字颜色 5 2 2" xfId="243"/>
    <cellStyle name="60% - 强调文字颜色 4 3" xfId="244"/>
    <cellStyle name="40% - 强调文字颜色 5 2 3" xfId="245"/>
    <cellStyle name="60% - 强调文字颜色 4 4" xfId="246"/>
    <cellStyle name="差_省级明细_2016年预算草案" xfId="247"/>
    <cellStyle name="40% - 强调文字颜色 5 2 4" xfId="248"/>
    <cellStyle name="40% - 强调文字颜色 5 2 5" xfId="249"/>
    <cellStyle name="差_Xl0000068_收入汇总" xfId="250"/>
    <cellStyle name="差_省级明细_代编全省支出预算修改 2" xfId="251"/>
    <cellStyle name="好 2 4" xfId="252"/>
    <cellStyle name="40% - 强调文字颜色 5 3" xfId="253"/>
    <cellStyle name="40% - 强调文字颜色 5 3 2" xfId="254"/>
    <cellStyle name="60% - 强调文字颜色 5 3" xfId="255"/>
    <cellStyle name="好 3 3" xfId="256"/>
    <cellStyle name="40% - 强调文字颜色 6 2" xfId="257"/>
    <cellStyle name="40% - 强调文字颜色 6 2 2" xfId="258"/>
    <cellStyle name="40% - 强调文字颜色 6 2 3" xfId="259"/>
    <cellStyle name="Date" xfId="260"/>
    <cellStyle name="40% - 强调文字颜色 6 2 4" xfId="261"/>
    <cellStyle name="40% - 强调文字颜色 6 2 5" xfId="262"/>
    <cellStyle name="40% - 强调文字颜色 6 3" xfId="263"/>
    <cellStyle name="差_2011年预算大表11-26_支出汇总" xfId="264"/>
    <cellStyle name="40% - 强调文字颜色 6 3 2" xfId="265"/>
    <cellStyle name="40% - 强调文字颜色 6 4" xfId="266"/>
    <cellStyle name="60% - 强调文字颜色 4 2 2" xfId="267"/>
    <cellStyle name="差_Book1" xfId="268"/>
    <cellStyle name="40% - 着色 1" xfId="269"/>
    <cellStyle name="40% - 着色 6" xfId="270"/>
    <cellStyle name="60% - 强调文字颜色 1 2 2" xfId="271"/>
    <cellStyle name="60% - 强调文字颜色 1 2 3" xfId="272"/>
    <cellStyle name="差_省级明细_代编全省支出预算修改_支出汇总" xfId="273"/>
    <cellStyle name="60% - 强调文字颜色 1 2 4" xfId="274"/>
    <cellStyle name="60% - 强调文字颜色 1 3" xfId="275"/>
    <cellStyle name="60% - 强调文字颜色 1 3 2" xfId="276"/>
    <cellStyle name="差_2010年收入预测表（20091218)）_基金汇总" xfId="277"/>
    <cellStyle name="60% - 强调文字颜色 1 4" xfId="278"/>
    <cellStyle name="60% - 强调文字颜色 2 2 3" xfId="279"/>
    <cellStyle name="Accent6 - 60%" xfId="280"/>
    <cellStyle name="差_省级明细_Xl0000068_支出汇总" xfId="281"/>
    <cellStyle name="60% - 强调文字颜色 2 2 4" xfId="282"/>
    <cellStyle name="差_2010年收入预测表（20091230)）_基金汇总" xfId="283"/>
    <cellStyle name="注释 2" xfId="284"/>
    <cellStyle name="60% - 强调文字颜色 2 3 2" xfId="285"/>
    <cellStyle name="60% - 强调文字颜色 3 2" xfId="286"/>
    <cellStyle name="60% - 强调文字颜色 3 2 2" xfId="287"/>
    <cellStyle name="60% - 强调文字颜色 3 2 3" xfId="288"/>
    <cellStyle name="60% - 强调文字颜色 3 2 4" xfId="289"/>
    <cellStyle name="60% - 强调文字颜色 3 3" xfId="290"/>
    <cellStyle name="差_2009年财力测算情况11.19" xfId="291"/>
    <cellStyle name="差_Book1_支出汇总" xfId="292"/>
    <cellStyle name="差_国有资本经营预算（2011年报省人大）_2017年预算草案（债务）" xfId="293"/>
    <cellStyle name="60% - 强调文字颜色 3 3 2" xfId="294"/>
    <cellStyle name="HEADING1" xfId="295"/>
    <cellStyle name="差_2010年收入预测表（20091218)）_支出汇总" xfId="296"/>
    <cellStyle name="60% - 强调文字颜色 3 4" xfId="297"/>
    <cellStyle name="差_省级明细_表六七" xfId="298"/>
    <cellStyle name="60% - 强调文字颜色 4 2" xfId="299"/>
    <cellStyle name="好_省级明细_副本1.2_基金汇总" xfId="300"/>
    <cellStyle name="差_2007年结算已定项目对账单_基金汇总" xfId="301"/>
    <cellStyle name="差_河南省----2009-05-21（补充数据）_2017年预算草案（债务）" xfId="302"/>
    <cellStyle name="注释 3 2" xfId="303"/>
    <cellStyle name="60% - 强调文字颜色 4 2 4" xfId="304"/>
    <cellStyle name="差_2009年结算（最终）_收入汇总" xfId="305"/>
    <cellStyle name="好_国有资本经营预算（2011年报省人大） 2" xfId="306"/>
    <cellStyle name="差_2010年收入预测表（20091230)）_支出汇总" xfId="307"/>
    <cellStyle name="常规 15" xfId="308"/>
    <cellStyle name="60% - 强调文字颜色 4 3 2" xfId="309"/>
    <cellStyle name="60% - 强调文字颜色 5 2" xfId="310"/>
    <cellStyle name="60% - 强调文字颜色 5 2 2" xfId="311"/>
    <cellStyle name="60% - 强调文字颜色 5 2 3" xfId="312"/>
    <cellStyle name="60% - 强调文字颜色 5 2 4" xfId="313"/>
    <cellStyle name="60% - 强调文字颜色 5 3 2" xfId="314"/>
    <cellStyle name="60% - 强调文字颜色 6 2" xfId="315"/>
    <cellStyle name="差_省级明细_2017年预算草案1.4" xfId="316"/>
    <cellStyle name="60% - 强调文字颜色 6 2 2" xfId="317"/>
    <cellStyle name="强调文字颜色 5 2 3" xfId="318"/>
    <cellStyle name="Header2" xfId="319"/>
    <cellStyle name="60% - 强调文字颜色 6 2 3" xfId="320"/>
    <cellStyle name="60% - 强调文字颜色 6 3" xfId="321"/>
    <cellStyle name="差_省级明细_Book3" xfId="322"/>
    <cellStyle name="60% - 强调文字颜色 6 4" xfId="323"/>
    <cellStyle name="60% - 着色 1" xfId="324"/>
    <cellStyle name="60% - 着色 3" xfId="325"/>
    <cellStyle name="60% - 着色 4" xfId="326"/>
    <cellStyle name="标题 1 2" xfId="327"/>
    <cellStyle name="标题 1 3" xfId="328"/>
    <cellStyle name="60% - 着色 5" xfId="329"/>
    <cellStyle name="差_20160105省级2016年预算情况表（最新）_收入汇总" xfId="330"/>
    <cellStyle name="60% - 着色 6" xfId="331"/>
    <cellStyle name="标题 1 4" xfId="332"/>
    <cellStyle name="强调文字颜色 2 2 2" xfId="333"/>
    <cellStyle name="Accent1 - 20%" xfId="334"/>
    <cellStyle name="好_2007年中央财政与河南省财政年终决算结算单_2017年预算草案（债务）" xfId="335"/>
    <cellStyle name="Accent1 - 40%" xfId="336"/>
    <cellStyle name="Accent1 - 60%" xfId="337"/>
    <cellStyle name="Accent3" xfId="338"/>
    <cellStyle name="差_2011年预算表格2010.12.9_支出汇总" xfId="339"/>
    <cellStyle name="差_商品交易所2006--2008年税收_支出汇总" xfId="340"/>
    <cellStyle name="差_省级明细_代编表" xfId="341"/>
    <cellStyle name="Accent3 - 20%" xfId="342"/>
    <cellStyle name="Accent3 - 40%" xfId="343"/>
    <cellStyle name="Accent3 - 60%" xfId="344"/>
    <cellStyle name="差_Xl0000071" xfId="345"/>
    <cellStyle name="Accent3_基金汇总" xfId="346"/>
    <cellStyle name="差_2011年全省及省级预计2011-12-12_收入汇总" xfId="347"/>
    <cellStyle name="Accent4" xfId="348"/>
    <cellStyle name="Accent4 - 20%" xfId="349"/>
    <cellStyle name="Accent4 - 40%" xfId="350"/>
    <cellStyle name="Accent4 - 60%" xfId="351"/>
    <cellStyle name="汇总 2 2" xfId="352"/>
    <cellStyle name="Accent4_基金汇总" xfId="353"/>
    <cellStyle name="标题 4 3" xfId="354"/>
    <cellStyle name="Accent5" xfId="355"/>
    <cellStyle name="Accent5 - 40%" xfId="356"/>
    <cellStyle name="Accent5 - 60%" xfId="357"/>
    <cellStyle name="Accent5_基金汇总" xfId="358"/>
    <cellStyle name="Accent6" xfId="359"/>
    <cellStyle name="Accent6 - 20%" xfId="360"/>
    <cellStyle name="差_国有资本经营预算（2011年报省人大） 2" xfId="361"/>
    <cellStyle name="输出 3_1.3日 2017年预算草案 - 副本" xfId="362"/>
    <cellStyle name="Accent6_基金汇总" xfId="363"/>
    <cellStyle name="标题 4 2 3" xfId="364"/>
    <cellStyle name="Calc Currency (0)" xfId="365"/>
    <cellStyle name="差_财政厅编制用表（2011年报省人大）_基金汇总" xfId="366"/>
    <cellStyle name="ColLevel_1" xfId="367"/>
    <cellStyle name="差_基金汇总" xfId="368"/>
    <cellStyle name="差_省级国有资本经营预算表" xfId="369"/>
    <cellStyle name="ColLevel_6" xfId="370"/>
    <cellStyle name="ColLevel_7" xfId="371"/>
    <cellStyle name="Comma [0]" xfId="372"/>
    <cellStyle name="差_津补贴保障测算(5.21)_收入汇总" xfId="373"/>
    <cellStyle name="差_省级明细_2016年预算草案1.13_2017年预算草案（债务）" xfId="374"/>
    <cellStyle name="통화_BOILER-CO1" xfId="375"/>
    <cellStyle name="comma zerodec" xfId="376"/>
    <cellStyle name="常规 2 2" xfId="377"/>
    <cellStyle name="Comma_1995" xfId="378"/>
    <cellStyle name="Currency_1995" xfId="379"/>
    <cellStyle name="Currency1" xfId="380"/>
    <cellStyle name="Dollar (zero dec)" xfId="381"/>
    <cellStyle name="Fixed" xfId="382"/>
    <cellStyle name="Grey" xfId="383"/>
    <cellStyle name="标题 2 2" xfId="384"/>
    <cellStyle name="差_2009年结算（最终）_基金汇总" xfId="385"/>
    <cellStyle name="强调文字颜色 5 2 2" xfId="386"/>
    <cellStyle name="Header1" xfId="387"/>
    <cellStyle name="HEADING2" xfId="388"/>
    <cellStyle name="Input [yellow]" xfId="389"/>
    <cellStyle name="no dec" xfId="390"/>
    <cellStyle name="Norma,_laroux_4_营业在建 (2)_E21" xfId="391"/>
    <cellStyle name="Normal - Style1" xfId="392"/>
    <cellStyle name="Normal_#10-Headcount" xfId="393"/>
    <cellStyle name="RowLevel_1" xfId="394"/>
    <cellStyle name="汇总 3_1.3日 2017年预算草案 - 副本" xfId="395"/>
    <cellStyle name="RowLevel_2" xfId="396"/>
    <cellStyle name="RowLevel_3" xfId="397"/>
    <cellStyle name="标题 5 2" xfId="398"/>
    <cellStyle name="差_2011年预算大表11-26" xfId="399"/>
    <cellStyle name="RowLevel_4" xfId="400"/>
    <cellStyle name="标题 5 3" xfId="401"/>
    <cellStyle name="Total" xfId="402"/>
    <cellStyle name="差_省级明细_Book1_收入汇总" xfId="403"/>
    <cellStyle name="百分比 2" xfId="404"/>
    <cellStyle name="差_2007结算与财力(6.2)_基金汇总" xfId="405"/>
    <cellStyle name="百分比 2 2" xfId="406"/>
    <cellStyle name="标题 1 2 2" xfId="407"/>
    <cellStyle name="标题 1 2 3" xfId="408"/>
    <cellStyle name="好_省级明细_副本1.2 2" xfId="409"/>
    <cellStyle name="好_河南省----2009-05-21（补充数据）_基金汇总" xfId="410"/>
    <cellStyle name="差_2007年结算已定项目对账单 2" xfId="411"/>
    <cellStyle name="差_省级明细_代编全省支出预算修改_收入汇总" xfId="412"/>
    <cellStyle name="标题 1 3 2" xfId="413"/>
    <cellStyle name="标题 1 3_1.3日 2017年预算草案 - 副本" xfId="414"/>
    <cellStyle name="差_省级明细_副本最新" xfId="415"/>
    <cellStyle name="标题 2 2 2" xfId="416"/>
    <cellStyle name="好_2009年结算（最终）" xfId="417"/>
    <cellStyle name="差_省级明细_23_2017年预算草案（债务）" xfId="418"/>
    <cellStyle name="标题 2 2 3" xfId="419"/>
    <cellStyle name="差_省级明细_Xl0000068_收入汇总" xfId="420"/>
    <cellStyle name="标题 2 2_1.3日 2017年预算草案 - 副本" xfId="421"/>
    <cellStyle name="好_省级明细_冬梅3_2017年预算草案（债务）" xfId="422"/>
    <cellStyle name="标题 2 3" xfId="423"/>
    <cellStyle name="标题 2 3 2" xfId="424"/>
    <cellStyle name="标题 2 4" xfId="425"/>
    <cellStyle name="标题 3 2" xfId="426"/>
    <cellStyle name="标题 3 2 2" xfId="427"/>
    <cellStyle name="标题 3 2 3" xfId="428"/>
    <cellStyle name="标题 3 2_1.3日 2017年预算草案 - 副本" xfId="429"/>
    <cellStyle name="差_省级明细_Xl0000071_收入汇总" xfId="430"/>
    <cellStyle name="标题 3 3" xfId="431"/>
    <cellStyle name="差_20 2007年河南结算单" xfId="432"/>
    <cellStyle name="好_省级明细_冬梅3" xfId="433"/>
    <cellStyle name="标题 3 3 2" xfId="434"/>
    <cellStyle name="差_20 2007年河南结算单 2" xfId="435"/>
    <cellStyle name="差_2010年收入预测表（20091218)）_收入汇总" xfId="436"/>
    <cellStyle name="标题 3 3_1.3日 2017年预算草案 - 副本" xfId="437"/>
    <cellStyle name="标题 3 4" xfId="438"/>
    <cellStyle name="千位分隔 3" xfId="439"/>
    <cellStyle name="标题 4 2" xfId="440"/>
    <cellStyle name="标题 4 2 2" xfId="441"/>
    <cellStyle name="标题 4 3 2" xfId="442"/>
    <cellStyle name="标题 5" xfId="443"/>
    <cellStyle name="标题 6" xfId="444"/>
    <cellStyle name="好_2011年预算大表11-26_基金汇总" xfId="445"/>
    <cellStyle name="差_财政厅编制用表（2011年报省人大） 2" xfId="446"/>
    <cellStyle name="标题 6 2" xfId="447"/>
    <cellStyle name="好_省级明细_副本1.2_收入汇总" xfId="448"/>
    <cellStyle name="差_2007年结算已定项目对账单_收入汇总" xfId="449"/>
    <cellStyle name="标题 7" xfId="450"/>
    <cellStyle name="表标题" xfId="451"/>
    <cellStyle name="差_省电力2008年 工作表_支出汇总" xfId="452"/>
    <cellStyle name="差 2" xfId="453"/>
    <cellStyle name="差 2 2" xfId="454"/>
    <cellStyle name="差 2 3" xfId="455"/>
    <cellStyle name="差 2 4" xfId="456"/>
    <cellStyle name="差 3" xfId="457"/>
    <cellStyle name="差_2009年财力测算情况11.19_支出汇总" xfId="458"/>
    <cellStyle name="差 3 2" xfId="459"/>
    <cellStyle name="好_2008年财政收支预算草案(1.4)_收入汇总" xfId="460"/>
    <cellStyle name="差 3 3" xfId="461"/>
    <cellStyle name="差_2010省级行政性收费专项收入批复_支出汇总" xfId="462"/>
    <cellStyle name="差_财政厅编制用表（2011年报省人大）_2017年预算草案（债务）" xfId="463"/>
    <cellStyle name="好_省级明细_23" xfId="464"/>
    <cellStyle name="差_省级明细_副本1.2" xfId="465"/>
    <cellStyle name="差_20 2007年河南结算单_2017年预算草案（债务）" xfId="466"/>
    <cellStyle name="差_20 2007年河南结算单_基金汇总" xfId="467"/>
    <cellStyle name="差_2011年预算表格2010.12.9 2" xfId="468"/>
    <cellStyle name="差_商品交易所2006--2008年税收 2" xfId="469"/>
    <cellStyle name="差_20 2007年河南结算单_收入汇总" xfId="470"/>
    <cellStyle name="差_20 2007年河南结算单_支出汇总" xfId="471"/>
    <cellStyle name="差_2007结算与财力(6.2)" xfId="472"/>
    <cellStyle name="差_2007结算与财力(6.2)_收入汇总" xfId="473"/>
    <cellStyle name="差_2007结算与财力(6.2)_支出汇总" xfId="474"/>
    <cellStyle name="好_省级明细_副本1.2" xfId="475"/>
    <cellStyle name="差_2007年结算已定项目对账单" xfId="476"/>
    <cellStyle name="差_2009年财力测算情况11.19_收入汇总" xfId="477"/>
    <cellStyle name="好_省级明细_副本1.2_支出汇总" xfId="478"/>
    <cellStyle name="差_2007年结算已定项目对账单_支出汇总" xfId="479"/>
    <cellStyle name="差_2007年中央财政与河南省财政年终决算结算单" xfId="480"/>
    <cellStyle name="差_省级明细_1.3日 2017年预算草案 - 副本" xfId="481"/>
    <cellStyle name="差_2007年中央财政与河南省财政年终决算结算单 2" xfId="482"/>
    <cellStyle name="差_2011年预算表格2010.12.9_收入汇总" xfId="483"/>
    <cellStyle name="差_商品交易所2006--2008年税收_收入汇总" xfId="484"/>
    <cellStyle name="差_2007年中央财政与河南省财政年终决算结算单_2017年预算草案（债务）" xfId="485"/>
    <cellStyle name="差_2007年中央财政与河南省财政年终决算结算单_基金汇总" xfId="486"/>
    <cellStyle name="差_2007年中央财政与河南省财政年终决算结算单_支出汇总" xfId="487"/>
    <cellStyle name="差_20160105省级2016年预算情况表（最新）" xfId="488"/>
    <cellStyle name="差_省级明细_副本最新_基金汇总" xfId="489"/>
    <cellStyle name="差_2008年财政收支预算草案(1.4)_2017年预算草案（债务）" xfId="490"/>
    <cellStyle name="好_省级明细_全省收入代编最新_2017年预算草案（债务）" xfId="491"/>
    <cellStyle name="差_2008年财政收支预算草案(1.4)_基金汇总" xfId="492"/>
    <cellStyle name="差_省级明细_23" xfId="493"/>
    <cellStyle name="差_2008年财政收支预算草案(1.4)_收入汇总" xfId="494"/>
    <cellStyle name="差_2008年财政收支预算草案(1.4)_支出汇总" xfId="495"/>
    <cellStyle name="差_2010年收入预测表（20091219)）_基金汇总" xfId="496"/>
    <cellStyle name="差_河南省----2009-05-21（补充数据）_支出汇总" xfId="497"/>
    <cellStyle name="差_2010年收入预测表（20091219)）_支出汇总" xfId="498"/>
    <cellStyle name="差_2010年收入预测表（20091230)）_收入汇总" xfId="499"/>
    <cellStyle name="差_2010省级行政性收费专项收入批复_基金汇总" xfId="500"/>
    <cellStyle name="输入 2 4" xfId="501"/>
    <cellStyle name="差_2010省级行政性收费专项收入批复_收入汇总" xfId="502"/>
    <cellStyle name="差_省级明细_Xl0000071 2" xfId="503"/>
    <cellStyle name="差_20111127汇报附表（8张）_基金汇总" xfId="504"/>
    <cellStyle name="差_20111127汇报附表（8张）_收入汇总" xfId="505"/>
    <cellStyle name="差_省电力2008年 工作表" xfId="506"/>
    <cellStyle name="差_20111127汇报附表（8张）_支出汇总" xfId="507"/>
    <cellStyle name="差_2011年全省及省级预计2011-12-12" xfId="508"/>
    <cellStyle name="差_2011年全省及省级预计2011-12-12_支出汇总" xfId="509"/>
    <cellStyle name="差_省电力2008年 工作表 2" xfId="510"/>
    <cellStyle name="警告文本 2 2" xfId="511"/>
    <cellStyle name="差_2011年预算表格2010.12.9" xfId="512"/>
    <cellStyle name="差_商品交易所2006--2008年税收" xfId="513"/>
    <cellStyle name="差_2011年预算表格2010.12.9_2017年预算草案（债务）" xfId="514"/>
    <cellStyle name="差_商品交易所2006--2008年税收_2017年预算草案（债务）" xfId="515"/>
    <cellStyle name="好_Xl0000071" xfId="516"/>
    <cellStyle name="差_省级明细_冬梅3" xfId="517"/>
    <cellStyle name="差_2011年预算表格2010.12.9_基金汇总" xfId="518"/>
    <cellStyle name="差_商品交易所2006--2008年税收_基金汇总" xfId="519"/>
    <cellStyle name="差_2011年预算大表11-26 2" xfId="520"/>
    <cellStyle name="差_2011年预算大表11-26_2017年预算草案（债务）" xfId="521"/>
    <cellStyle name="差_Xl0000071_支出汇总" xfId="522"/>
    <cellStyle name="强调文字颜色 1 2 2" xfId="523"/>
    <cellStyle name="好_省级明细_全省预算代编_支出汇总" xfId="524"/>
    <cellStyle name="差_2011年预算大表11-26_基金汇总" xfId="525"/>
    <cellStyle name="差_2011年预算大表11-26_收入汇总" xfId="526"/>
    <cellStyle name="差_省级明细_23 2" xfId="527"/>
    <cellStyle name="差_2012年省级一般预算收入计划" xfId="528"/>
    <cellStyle name="差_省级明细_代编全省支出预算修改" xfId="529"/>
    <cellStyle name="差_20160105省级2016年预算情况表（最新） 2" xfId="530"/>
    <cellStyle name="差_20160105省级2016年预算情况表（最新）_2017年预算草案（债务）" xfId="531"/>
    <cellStyle name="差_20160105省级2016年预算情况表（最新）_基金汇总" xfId="532"/>
    <cellStyle name="差_20160105省级2016年预算情况表（最新）_支出汇总" xfId="533"/>
    <cellStyle name="好_河南省----2009-05-21（补充数据）_收入汇总" xfId="534"/>
    <cellStyle name="差_2016-2017全省国资预算" xfId="535"/>
    <cellStyle name="好_Book1_支出汇总" xfId="536"/>
    <cellStyle name="差_2016年财政专项清理表" xfId="537"/>
    <cellStyle name="差_省级明细_冬梅3 2" xfId="538"/>
    <cellStyle name="好_Xl0000071 2" xfId="539"/>
    <cellStyle name="差_20170103省级2017年预算情况表" xfId="540"/>
    <cellStyle name="差_2017年预算草案（债务）" xfId="541"/>
    <cellStyle name="差_Book1_基金汇总" xfId="542"/>
    <cellStyle name="差_Book1_收入汇总" xfId="543"/>
    <cellStyle name="差_Xl0000068 2" xfId="544"/>
    <cellStyle name="差_Xl0000068_2017年预算草案（债务）" xfId="545"/>
    <cellStyle name="差_Xl0000071 2" xfId="546"/>
    <cellStyle name="差_Xl0000071_2017年预算草案（债务）" xfId="547"/>
    <cellStyle name="差_Xl0000071_基金汇总" xfId="548"/>
    <cellStyle name="差_财政厅编制用表（2011年报省人大）" xfId="549"/>
    <cellStyle name="差_财政厅编制用表（2011年报省人大）_收入汇总" xfId="550"/>
    <cellStyle name="差_财政厅编制用表（2011年报省人大）_支出汇总" xfId="551"/>
    <cellStyle name="差_国有资本经营预算（2011年报省人大）_基金汇总" xfId="552"/>
    <cellStyle name="差_国有资本经营预算（2011年报省人大）" xfId="553"/>
    <cellStyle name="差_河南省----2009-05-21（补充数据）" xfId="554"/>
    <cellStyle name="差_省级明细_2016年预算草案1.13_基金汇总" xfId="555"/>
    <cellStyle name="差_河南省----2009-05-21（补充数据） 2" xfId="556"/>
    <cellStyle name="差_河南省----2009-05-21（补充数据）_基金汇总" xfId="557"/>
    <cellStyle name="差_河南省----2009-05-21（补充数据）_收入汇总" xfId="558"/>
    <cellStyle name="差_津补贴保障测算(5.21)_基金汇总" xfId="559"/>
    <cellStyle name="差_津补贴保障测算(5.21)_支出汇总" xfId="560"/>
    <cellStyle name="差_省电力2008年 工作表_2017年预算草案（债务）" xfId="561"/>
    <cellStyle name="差_省电力2008年 工作表_基金汇总" xfId="562"/>
    <cellStyle name="差_省电力2008年 工作表_收入汇总" xfId="563"/>
    <cellStyle name="差_省级明细_Xl0000071_2017年预算草案（债务）" xfId="564"/>
    <cellStyle name="差_省级明细" xfId="565"/>
    <cellStyle name="差_省级明细_2016-2017全省国资预算" xfId="566"/>
    <cellStyle name="差_省级明细_2016年预算草案1.13" xfId="567"/>
    <cellStyle name="差_省级明细_Xl0000068_基金汇总" xfId="568"/>
    <cellStyle name="差_省级明细_2016年预算草案1.13 2" xfId="569"/>
    <cellStyle name="差_省级明细_2016年预算草案1.13_收入汇总" xfId="570"/>
    <cellStyle name="差_省级明细_2016年预算草案1.13_支出汇总" xfId="571"/>
    <cellStyle name="警告文本 3" xfId="572"/>
    <cellStyle name="差_省级明细_2017年预算草案（债务）" xfId="573"/>
    <cellStyle name="差_省级明细_23_基金汇总" xfId="574"/>
    <cellStyle name="差_省级明细_23_支出汇总" xfId="575"/>
    <cellStyle name="好_省级明细_2016年预算草案1.13" xfId="576"/>
    <cellStyle name="差_省级明细_副本1.2_基金汇总" xfId="577"/>
    <cellStyle name="好_省级明细_23_基金汇总" xfId="578"/>
    <cellStyle name="差_省级明细_Book1" xfId="579"/>
    <cellStyle name="差_省级明细_Book1_基金汇总" xfId="580"/>
    <cellStyle name="注释 2_1.3日 2017年预算草案 - 副本" xfId="581"/>
    <cellStyle name="差_省级明细_Xl0000068_2017年预算草案（债务）" xfId="582"/>
    <cellStyle name="差_省级明细_Xl0000071_基金汇总" xfId="583"/>
    <cellStyle name="差_省级明细_冬梅3_收入汇总" xfId="584"/>
    <cellStyle name="好_Xl0000071_收入汇总" xfId="585"/>
    <cellStyle name="差_省级明细_冬梅3_支出汇总" xfId="586"/>
    <cellStyle name="好_Xl0000071_支出汇总" xfId="587"/>
    <cellStyle name="差_省级明细_复件 表19（梁蕊发）" xfId="588"/>
    <cellStyle name="差_省级明细_副本1.2_2017年预算草案（债务）" xfId="589"/>
    <cellStyle name="好_省级明细_23_2017年预算草案（债务）" xfId="590"/>
    <cellStyle name="差_省级明细_副本1.2_收入汇总" xfId="591"/>
    <cellStyle name="好_省级明细_23_收入汇总" xfId="592"/>
    <cellStyle name="差_省级明细_副本1.2_支出汇总" xfId="593"/>
    <cellStyle name="好_2008年财政收支预算草案(1.4) 2" xfId="594"/>
    <cellStyle name="好_省级明细_23_支出汇总" xfId="595"/>
    <cellStyle name="差_省级明细_副本最新 2" xfId="596"/>
    <cellStyle name="差_省级明细_副本最新_支出汇总" xfId="597"/>
    <cellStyle name="差_省级明细_基金表" xfId="598"/>
    <cellStyle name="差_省级明细_基金汇总" xfId="599"/>
    <cellStyle name="差_省级明细_基金最新" xfId="600"/>
    <cellStyle name="差_省级明细_基金最新 2" xfId="601"/>
    <cellStyle name="差_省级明细_基金最新_基金汇总" xfId="602"/>
    <cellStyle name="差_省级明细_基金最新_收入汇总" xfId="603"/>
    <cellStyle name="好_省级明细_Xl0000071_基金汇总" xfId="604"/>
    <cellStyle name="差_省级明细_基金最新_支出汇总" xfId="605"/>
    <cellStyle name="差_省级明细_基金最终修改支出" xfId="606"/>
    <cellStyle name="差_省级明细_梁蕊要预算局报人大2017年预算草案" xfId="607"/>
    <cellStyle name="差_省级明细_全省收入代编最新" xfId="608"/>
    <cellStyle name="差_省级明细_全省收入代编最新 2" xfId="609"/>
    <cellStyle name="差_省级明细_全省收入代编最新_2017年预算草案（债务）" xfId="610"/>
    <cellStyle name="差_省级明细_全省收入代编最新_基金汇总" xfId="611"/>
    <cellStyle name="差_省级明细_全省收入代编最新_收入汇总" xfId="612"/>
    <cellStyle name="差_省级明细_全省收入代编最新_支出汇总" xfId="613"/>
    <cellStyle name="差_省级明细_全省预算代编_2017年预算草案（债务）" xfId="614"/>
    <cellStyle name="差_省级明细_全省预算代编_基金汇总" xfId="615"/>
    <cellStyle name="差_省级明细_全省预算代编_收入汇总" xfId="616"/>
    <cellStyle name="差_省级明细_全省预算代编_支出汇总" xfId="617"/>
    <cellStyle name="差_省级明细_社保2017年预算草案1.3" xfId="618"/>
    <cellStyle name="差_省级明细_省级国有资本经营预算表" xfId="619"/>
    <cellStyle name="差_省级明细_收入汇总" xfId="620"/>
    <cellStyle name="差_省级明细_政府性基金人大会表格1稿" xfId="621"/>
    <cellStyle name="差_省级明细_政府性基金人大会表格1稿 2" xfId="622"/>
    <cellStyle name="差_省级明细_政府性基金人大会表格1稿_2017年预算草案（债务）" xfId="623"/>
    <cellStyle name="差_省级明细_政府性基金人大会表格1稿_基金汇总" xfId="624"/>
    <cellStyle name="差_省级明细_政府性基金人大会表格1稿_收入汇总" xfId="625"/>
    <cellStyle name="差_省级明细_政府性基金人大会表格1稿_支出汇总" xfId="626"/>
    <cellStyle name="差_省级明细_支出汇总" xfId="627"/>
    <cellStyle name="差_省属监狱人员级别表(驻外)" xfId="628"/>
    <cellStyle name="差_省属监狱人员级别表(驻外)_基金汇总" xfId="629"/>
    <cellStyle name="差_省属监狱人员级别表(驻外)_收入汇总" xfId="630"/>
    <cellStyle name="差_省属监狱人员级别表(驻外)_支出汇总" xfId="631"/>
    <cellStyle name="差_收入汇总" xfId="632"/>
    <cellStyle name="差_支出汇总" xfId="633"/>
    <cellStyle name="常规 10" xfId="634"/>
    <cellStyle name="常规 10 2" xfId="635"/>
    <cellStyle name="好_省级明细_Book1_基金汇总" xfId="636"/>
    <cellStyle name="常规 10_鹤壁市开发区2017年相关数据统计表报市局" xfId="637"/>
    <cellStyle name="常规 11" xfId="638"/>
    <cellStyle name="常规 11 2" xfId="639"/>
    <cellStyle name="常规 11_鹤壁市开发区2017年相关数据统计表报市局" xfId="640"/>
    <cellStyle name="好_省级明细_冬梅3_支出汇总" xfId="641"/>
    <cellStyle name="常规 12" xfId="642"/>
    <cellStyle name="常规 13" xfId="643"/>
    <cellStyle name="常规 13 2" xfId="644"/>
    <cellStyle name="常规 13_2017年预算草案（债务）" xfId="645"/>
    <cellStyle name="常规 14" xfId="646"/>
    <cellStyle name="常规 15_1.3日 2017年预算草案 - 副本" xfId="647"/>
    <cellStyle name="常规 15_2017年预算草案（债务）" xfId="648"/>
    <cellStyle name="常规 16" xfId="649"/>
    <cellStyle name="常规 2" xfId="650"/>
    <cellStyle name="常规 2 2 2" xfId="651"/>
    <cellStyle name="常规 2 2 3" xfId="652"/>
    <cellStyle name="常规 2 2 4" xfId="653"/>
    <cellStyle name="常规 2 3" xfId="654"/>
    <cellStyle name="常规 2 3 2" xfId="655"/>
    <cellStyle name="常规 2 4" xfId="656"/>
    <cellStyle name="常规 2 5" xfId="657"/>
    <cellStyle name="常规 2 6" xfId="658"/>
    <cellStyle name="常规 2 7" xfId="659"/>
    <cellStyle name="常规 2_2009年结算（最终）" xfId="660"/>
    <cellStyle name="常规 23 2" xfId="661"/>
    <cellStyle name="常规 29" xfId="662"/>
    <cellStyle name="常规 3" xfId="663"/>
    <cellStyle name="常规 3 2" xfId="664"/>
    <cellStyle name="常规 3 2 2" xfId="665"/>
    <cellStyle name="常规 3 3" xfId="666"/>
    <cellStyle name="常规 3 5" xfId="667"/>
    <cellStyle name="检查单元格 3_1.3日 2017年预算草案 - 副本" xfId="668"/>
    <cellStyle name="常规 4" xfId="669"/>
    <cellStyle name="常规 4 2" xfId="670"/>
    <cellStyle name="好_财政厅编制用表（2011年报省人大）_基金汇总" xfId="671"/>
    <cellStyle name="常规 4 2 2" xfId="672"/>
    <cellStyle name="常规 4 4" xfId="673"/>
    <cellStyle name="常规 4 3" xfId="674"/>
    <cellStyle name="常规 4 5" xfId="675"/>
    <cellStyle name="常规 4 6" xfId="676"/>
    <cellStyle name="常规 5" xfId="677"/>
    <cellStyle name="常规 5 2" xfId="678"/>
    <cellStyle name="常规 5 3" xfId="679"/>
    <cellStyle name="好_20111127汇报附表（8张）_基金汇总" xfId="680"/>
    <cellStyle name="常规 5 4" xfId="681"/>
    <cellStyle name="常规 6" xfId="682"/>
    <cellStyle name="常规 6 2" xfId="683"/>
    <cellStyle name="常规 6 3" xfId="684"/>
    <cellStyle name="常规 6 4" xfId="685"/>
    <cellStyle name="常规 6_1.3日 2017年预算草案 - 副本" xfId="686"/>
    <cellStyle name="常规 7" xfId="687"/>
    <cellStyle name="好_2007结算与财力(6.2)_支出汇总" xfId="688"/>
    <cellStyle name="常规 7 2" xfId="689"/>
    <cellStyle name="常规 7 3" xfId="690"/>
    <cellStyle name="常规 8" xfId="691"/>
    <cellStyle name="常规 9" xfId="692"/>
    <cellStyle name="常规_2007基金预算" xfId="693"/>
    <cellStyle name="常规_2010年收入财力预测（20101011）_全省社会保险基金" xfId="694"/>
    <cellStyle name="常规_2010年预算大表" xfId="695"/>
    <cellStyle name="常规_2014年公共财政支出预算表（到项级科目）" xfId="696"/>
    <cellStyle name="常规_20160105省级2016年预算情况表（最新）" xfId="697"/>
    <cellStyle name="常规_2016年全省社会保险基金收支预算表细化" xfId="698"/>
    <cellStyle name="计算 2_1.3日 2017年预算草案 - 副本" xfId="699"/>
    <cellStyle name="常规_2016年省本级社会保险基金收支预算表细化" xfId="700"/>
    <cellStyle name="常规_20170103省级2017年预算情况表" xfId="701"/>
    <cellStyle name="常规_4268D4A09C5B01B0E0530A0804CB4AF3" xfId="702"/>
    <cellStyle name="常规_EE70A06373940074E0430A0804CB0074" xfId="703"/>
    <cellStyle name="常规_附件：2012年出口退税基数及超基数上解情况表" xfId="704"/>
    <cellStyle name="常规_河南省2011年度财政总决算生成表20120425" xfId="705"/>
    <cellStyle name="常规_全省社会保险基金" xfId="706"/>
    <cellStyle name="常规_提供表" xfId="707"/>
    <cellStyle name="超级链接" xfId="708"/>
    <cellStyle name="好_省级明细_Book1_收入汇总" xfId="709"/>
    <cellStyle name="分级显示行_1_13区汇总" xfId="710"/>
    <cellStyle name="归盒啦_95" xfId="711"/>
    <cellStyle name="好 2" xfId="712"/>
    <cellStyle name="好 2 2" xfId="713"/>
    <cellStyle name="好 3" xfId="714"/>
    <cellStyle name="好 3 2" xfId="715"/>
    <cellStyle name="好_20 2007年河南结算单" xfId="716"/>
    <cellStyle name="好_20 2007年河南结算单 2" xfId="717"/>
    <cellStyle name="好_20 2007年河南结算单_2017年预算草案（债务）" xfId="718"/>
    <cellStyle name="好_20 2007年河南结算单_基金汇总" xfId="719"/>
    <cellStyle name="好_20 2007年河南结算单_收入汇总" xfId="720"/>
    <cellStyle name="好_20 2007年河南结算单_支出汇总" xfId="721"/>
    <cellStyle name="好_2007结算与财力(6.2)" xfId="722"/>
    <cellStyle name="好_2007结算与财力(6.2)_基金汇总" xfId="723"/>
    <cellStyle name="好_2007结算与财力(6.2)_收入汇总" xfId="724"/>
    <cellStyle name="好_2007年结算已定项目对账单" xfId="725"/>
    <cellStyle name="好_2007年结算已定项目对账单_2017年预算草案（债务）" xfId="726"/>
    <cellStyle name="好_2007年结算已定项目对账单_基金汇总" xfId="727"/>
    <cellStyle name="好_2007年结算已定项目对账单_收入汇总" xfId="728"/>
    <cellStyle name="好_2007年结算已定项目对账单_支出汇总" xfId="729"/>
    <cellStyle name="好_2007年中央财政与河南省财政年终决算结算单" xfId="730"/>
    <cellStyle name="好_2007年中央财政与河南省财政年终决算结算单_基金汇总" xfId="731"/>
    <cellStyle name="好_2007年中央财政与河南省财政年终决算结算单_收入汇总" xfId="732"/>
    <cellStyle name="好_2007年中央财政与河南省财政年终决算结算单_支出汇总" xfId="733"/>
    <cellStyle name="好_2008年财政收支预算草案(1.4)" xfId="734"/>
    <cellStyle name="好_2008年财政收支预算草案(1.4)_2017年预算草案（债务）" xfId="735"/>
    <cellStyle name="好_2008年财政收支预算草案(1.4)_基金汇总" xfId="736"/>
    <cellStyle name="好_2008年财政收支预算草案(1.4)_支出汇总" xfId="737"/>
    <cellStyle name="好_2009年财力测算情况11.19" xfId="738"/>
    <cellStyle name="好_2009年财力测算情况11.19_基金汇总" xfId="739"/>
    <cellStyle name="好_2009年财力测算情况11.19_收入汇总" xfId="740"/>
    <cellStyle name="好_2009年财力测算情况11.19_支出汇总" xfId="741"/>
    <cellStyle name="好_2009年结算（最终）_基金汇总" xfId="742"/>
    <cellStyle name="好_2009年结算（最终）_收入汇总" xfId="743"/>
    <cellStyle name="好_2009年结算（最终）_支出汇总" xfId="744"/>
    <cellStyle name="好_省级明细_代编全省支出预算修改" xfId="745"/>
    <cellStyle name="好_2010年收入预测表（20091218)）" xfId="746"/>
    <cellStyle name="好_2010年收入预测表（20091218)）_基金汇总" xfId="747"/>
    <cellStyle name="好_2010年收入预测表（20091218)）_收入汇总" xfId="748"/>
    <cellStyle name="好_2010年收入预测表（20091218)）_支出汇总" xfId="749"/>
    <cellStyle name="好_2010年收入预测表（20091219)）" xfId="750"/>
    <cellStyle name="好_2010年收入预测表（20091219)）_基金汇总" xfId="751"/>
    <cellStyle name="好_20160105省级2016年预算情况表（最新）_2017年预算草案（债务）" xfId="752"/>
    <cellStyle name="好_2010年收入预测表（20091219)）_收入汇总" xfId="753"/>
    <cellStyle name="好_2010年收入预测表（20091219)）_支出汇总" xfId="754"/>
    <cellStyle name="好_2010年收入预测表（20091230)）" xfId="755"/>
    <cellStyle name="好_2010年收入预测表（20091230)）_基金汇总" xfId="756"/>
    <cellStyle name="好_省电力2008年 工作表" xfId="757"/>
    <cellStyle name="好_2010年收入预测表（20091230)）_收入汇总" xfId="758"/>
    <cellStyle name="好_2010年收入预测表（20091230)）_支出汇总" xfId="759"/>
    <cellStyle name="好_2010省级行政性收费专项收入批复" xfId="760"/>
    <cellStyle name="好_2010省级行政性收费专项收入批复_基金汇总" xfId="761"/>
    <cellStyle name="好_2010省级行政性收费专项收入批复_收入汇总" xfId="762"/>
    <cellStyle name="好_2010省级行政性收费专项收入批复_支出汇总" xfId="763"/>
    <cellStyle name="好_20111127汇报附表（8张）" xfId="764"/>
    <cellStyle name="好_20111127汇报附表（8张）_收入汇总" xfId="765"/>
    <cellStyle name="好_20111127汇报附表（8张）_支出汇总" xfId="766"/>
    <cellStyle name="好_2011年全省及省级预计2011-12-12" xfId="767"/>
    <cellStyle name="好_2011年全省及省级预计2011-12-12_基金汇总" xfId="768"/>
    <cellStyle name="好_2011年全省及省级预计2011-12-12_收入汇总" xfId="769"/>
    <cellStyle name="好_2011年全省及省级预计2011-12-12_支出汇总" xfId="770"/>
    <cellStyle name="好_2011年预算表格2010.12.9" xfId="771"/>
    <cellStyle name="好_商品交易所2006--2008年税收" xfId="772"/>
    <cellStyle name="好_2011年预算表格2010.12.9 2" xfId="773"/>
    <cellStyle name="好_商品交易所2006--2008年税收 2" xfId="774"/>
    <cellStyle name="好_2011年预算表格2010.12.9_2017年预算草案（债务）" xfId="775"/>
    <cellStyle name="好_商品交易所2006--2008年税收_2017年预算草案（债务）" xfId="776"/>
    <cellStyle name="好_2011年预算表格2010.12.9_基金汇总" xfId="777"/>
    <cellStyle name="好_20160105省级2016年预算情况表（最新）_收入汇总" xfId="778"/>
    <cellStyle name="好_商品交易所2006--2008年税收_基金汇总" xfId="779"/>
    <cellStyle name="计算 2" xfId="780"/>
    <cellStyle name="好_2011年预算表格2010.12.9_收入汇总" xfId="781"/>
    <cellStyle name="好_商品交易所2006--2008年税收_收入汇总" xfId="782"/>
    <cellStyle name="好_2011年预算表格2010.12.9_支出汇总" xfId="783"/>
    <cellStyle name="好_商品交易所2006--2008年税收_支出汇总" xfId="784"/>
    <cellStyle name="好_2011年预算大表11-26" xfId="785"/>
    <cellStyle name="好_2011年预算大表11-26 2" xfId="786"/>
    <cellStyle name="好_2011年预算大表11-26_2017年预算草案（债务）" xfId="787"/>
    <cellStyle name="好_2011年预算大表11-26_支出汇总" xfId="788"/>
    <cellStyle name="好_2012年省级一般预算收入计划" xfId="789"/>
    <cellStyle name="好_20160105省级2016年预算情况表（最新）" xfId="790"/>
    <cellStyle name="好_20160105省级2016年预算情况表（最新） 2" xfId="791"/>
    <cellStyle name="好_20160105省级2016年预算情况表（最新）_基金汇总" xfId="792"/>
    <cellStyle name="好_2016-2017全省国资预算" xfId="793"/>
    <cellStyle name="好_2016年财政专项清理表" xfId="794"/>
    <cellStyle name="好_20170103省级2017年预算情况表" xfId="795"/>
    <cellStyle name="好_2017年预算草案（债务）" xfId="796"/>
    <cellStyle name="好_Book1" xfId="797"/>
    <cellStyle name="好_Book1_基金汇总" xfId="798"/>
    <cellStyle name="好_Book1_收入汇总" xfId="799"/>
    <cellStyle name="好_Xl0000068" xfId="800"/>
    <cellStyle name="好_Xl0000068 2" xfId="801"/>
    <cellStyle name="好_Xl0000068_基金汇总" xfId="802"/>
    <cellStyle name="好_Xl0000068_收入汇总" xfId="803"/>
    <cellStyle name="好_Xl0000068_支出汇总" xfId="804"/>
    <cellStyle name="好_财政厅编制用表（2011年报省人大）" xfId="805"/>
    <cellStyle name="好_财政厅编制用表（2011年报省人大） 2" xfId="806"/>
    <cellStyle name="好_财政厅编制用表（2011年报省人大）_2017年预算草案（债务）" xfId="807"/>
    <cellStyle name="好_财政厅编制用表（2011年报省人大）_收入汇总" xfId="808"/>
    <cellStyle name="好_财政厅编制用表（2011年报省人大）_支出汇总" xfId="809"/>
    <cellStyle name="好_国有资本经营预算（2011年报省人大）" xfId="810"/>
    <cellStyle name="好_国有资本经营预算（2011年报省人大）_2017年预算草案（债务）" xfId="811"/>
    <cellStyle name="好_国有资本经营预算（2011年报省人大）_基金汇总" xfId="812"/>
    <cellStyle name="好_国有资本经营预算（2011年报省人大）_收入汇总" xfId="813"/>
    <cellStyle name="好_国有资本经营预算（2011年报省人大）_支出汇总" xfId="814"/>
    <cellStyle name="好_河南省----2009-05-21（补充数据）" xfId="815"/>
    <cellStyle name="好_河南省----2009-05-21（补充数据） 2" xfId="816"/>
    <cellStyle name="好_河南省----2009-05-21（补充数据）_2017年预算草案（债务）" xfId="817"/>
    <cellStyle name="好_河南省----2009-05-21（补充数据）_支出汇总" xfId="818"/>
    <cellStyle name="好_基金安排表" xfId="819"/>
    <cellStyle name="好_基金汇总" xfId="820"/>
    <cellStyle name="好_津补贴保障测算(5.21)" xfId="821"/>
    <cellStyle name="好_津补贴保障测算(5.21)_基金汇总" xfId="822"/>
    <cellStyle name="好_津补贴保障测算(5.21)_收入汇总" xfId="823"/>
    <cellStyle name="好_津补贴保障测算(5.21)_支出汇总" xfId="824"/>
    <cellStyle name="好_省电力2008年 工作表 2" xfId="825"/>
    <cellStyle name="好_省电力2008年 工作表_2017年预算草案（债务）" xfId="826"/>
    <cellStyle name="好_省电力2008年 工作表_收入汇总" xfId="827"/>
    <cellStyle name="好_省电力2008年 工作表_支出汇总" xfId="828"/>
    <cellStyle name="好_省级国有资本经营预算表" xfId="829"/>
    <cellStyle name="好_省级明细" xfId="830"/>
    <cellStyle name="好_省级明细 2" xfId="831"/>
    <cellStyle name="好_省级明细_1.3日 2017年预算草案 - 副本" xfId="832"/>
    <cellStyle name="好_省级明细_2016-2017全省国资预算" xfId="833"/>
    <cellStyle name="好_省级明细_2016年预算草案" xfId="834"/>
    <cellStyle name="好_省级明细_2016年预算草案1.13 2" xfId="835"/>
    <cellStyle name="好_省级明细_2016年预算草案1.13_2017年预算草案（债务）" xfId="836"/>
    <cellStyle name="好_省级明细_2016年预算草案1.13_基金汇总" xfId="837"/>
    <cellStyle name="好_省级明细_2016年预算草案1.13_收入汇总" xfId="838"/>
    <cellStyle name="好_省级明细_2016年预算草案1.13_支出汇总" xfId="839"/>
    <cellStyle name="好_省级明细_2017年预算草案（债务）" xfId="840"/>
    <cellStyle name="好_省级明细_2017年预算草案1.4" xfId="841"/>
    <cellStyle name="好_省级明细_Book1 2" xfId="842"/>
    <cellStyle name="好_省级明细_Book1_2017年预算草案（债务）" xfId="843"/>
    <cellStyle name="好_省级明细_Book1_支出汇总" xfId="844"/>
    <cellStyle name="好_省级明细_Book3" xfId="845"/>
    <cellStyle name="好_省级明细_Xl0000068" xfId="846"/>
    <cellStyle name="好_省级明细_Xl0000068 2" xfId="847"/>
    <cellStyle name="好_省级明细_Xl0000068_2017年预算草案（债务）" xfId="848"/>
    <cellStyle name="好_省级明细_Xl0000068_基金汇总" xfId="849"/>
    <cellStyle name="好_省级明细_Xl0000068_收入汇总" xfId="850"/>
    <cellStyle name="好_省级明细_Xl0000068_支出汇总" xfId="851"/>
    <cellStyle name="好_省级明细_Xl0000071" xfId="852"/>
    <cellStyle name="好_省级明细_Xl0000071 2" xfId="853"/>
    <cellStyle name="통화 [0]_BOILER-CO1" xfId="854"/>
    <cellStyle name="好_省级明细_Xl0000071_2017年预算草案（债务）" xfId="855"/>
    <cellStyle name="好_省级明细_Xl0000071_收入汇总" xfId="856"/>
    <cellStyle name="好_省级明细_Xl0000071_支出汇总" xfId="857"/>
    <cellStyle name="好_省级明细_表六七" xfId="858"/>
    <cellStyle name="好_省级明细_代编表" xfId="859"/>
    <cellStyle name="好_省级明细_代编全省支出预算修改 2" xfId="860"/>
    <cellStyle name="好_省级明细_代编全省支出预算修改_2017年预算草案（债务）" xfId="861"/>
    <cellStyle name="好_省级明细_代编全省支出预算修改_基金汇总" xfId="862"/>
    <cellStyle name="好_省级明细_代编全省支出预算修改_收入汇总" xfId="863"/>
    <cellStyle name="好_省级明细_代编全省支出预算修改_支出汇总" xfId="864"/>
    <cellStyle name="好_省级明细_冬梅3 2" xfId="865"/>
    <cellStyle name="好_省级明细_冬梅3_基金汇总" xfId="866"/>
    <cellStyle name="好_省级明细_冬梅3_收入汇总" xfId="867"/>
    <cellStyle name="好_省级明细_复件 表19（梁蕊发）" xfId="868"/>
    <cellStyle name="千分位_ 白土" xfId="869"/>
    <cellStyle name="好_省级明细_副本最新" xfId="870"/>
    <cellStyle name="好_省级明细_副本最新 2" xfId="871"/>
    <cellStyle name="好_省级明细_副本最新_2017年预算草案（债务）" xfId="872"/>
    <cellStyle name="好_省级明细_副本最新_基金汇总" xfId="873"/>
    <cellStyle name="好_省级明细_副本最新_收入汇总" xfId="874"/>
    <cellStyle name="好_省级明细_副本最新_支出汇总" xfId="875"/>
    <cellStyle name="好_省级明细_基金表" xfId="876"/>
    <cellStyle name="好_省级明细_基金汇总" xfId="877"/>
    <cellStyle name="好_省级明细_基金最新" xfId="878"/>
    <cellStyle name="好_省级明细_基金最新 2" xfId="879"/>
    <cellStyle name="好_省级明细_基金最新_2017年预算草案（债务）" xfId="880"/>
    <cellStyle name="好_省级明细_基金最新_基金汇总" xfId="881"/>
    <cellStyle name="好_省级明细_基金最新_收入汇总" xfId="882"/>
    <cellStyle name="好_省级明细_基金最新_支出汇总" xfId="883"/>
    <cellStyle name="好_省级明细_基金最终修改支出" xfId="884"/>
    <cellStyle name="好_省级明细_梁蕊要预算局报人大2017年预算草案" xfId="885"/>
    <cellStyle name="好_省级明细_全省收入代编最新" xfId="886"/>
    <cellStyle name="好_省级明细_全省收入代编最新 2" xfId="887"/>
    <cellStyle name="好_省级明细_全省收入代编最新_基金汇总" xfId="888"/>
    <cellStyle name="好_省级明细_全省收入代编最新_收入汇总" xfId="889"/>
    <cellStyle name="好_省级明细_全省收入代编最新_支出汇总" xfId="890"/>
    <cellStyle name="好_省级明细_全省预算代编" xfId="891"/>
    <cellStyle name="好_省级明细_全省预算代编 2" xfId="892"/>
    <cellStyle name="好_省级明细_全省预算代编_2017年预算草案（债务）" xfId="893"/>
    <cellStyle name="好_省级明细_全省预算代编_基金汇总" xfId="894"/>
    <cellStyle name="好_省级明细_全省预算代编_收入汇总" xfId="895"/>
    <cellStyle name="好_省级明细_省级国有资本经营预算表" xfId="896"/>
    <cellStyle name="好_省级明细_收入汇总" xfId="897"/>
    <cellStyle name="好_省级明细_政府性基金人大会表格1稿" xfId="898"/>
    <cellStyle name="好_省级明细_政府性基金人大会表格1稿 2" xfId="899"/>
    <cellStyle name="好_省级明细_政府性基金人大会表格1稿_2017年预算草案（债务）" xfId="900"/>
    <cellStyle name="好_省级明细_政府性基金人大会表格1稿_基金汇总" xfId="901"/>
    <cellStyle name="好_省级明细_政府性基金人大会表格1稿_收入汇总" xfId="902"/>
    <cellStyle name="好_省级明细_政府性基金人大会表格1稿_支出汇总" xfId="903"/>
    <cellStyle name="好_省级明细_支出汇总" xfId="904"/>
    <cellStyle name="好_省属监狱人员级别表(驻外)" xfId="905"/>
    <cellStyle name="好_省属监狱人员级别表(驻外)_基金汇总" xfId="906"/>
    <cellStyle name="好_省属监狱人员级别表(驻外)_收入汇总" xfId="907"/>
    <cellStyle name="好_省属监狱人员级别表(驻外)_支出汇总" xfId="908"/>
    <cellStyle name="好_收入汇总" xfId="909"/>
    <cellStyle name="好_支出汇总" xfId="910"/>
    <cellStyle name="后继超级链接" xfId="911"/>
    <cellStyle name="后继超链接" xfId="912"/>
    <cellStyle name="汇总 2" xfId="913"/>
    <cellStyle name="汇总 2 3" xfId="914"/>
    <cellStyle name="汇总 2 4" xfId="915"/>
    <cellStyle name="汇总 2_1.3日 2017年预算草案 - 副本" xfId="916"/>
    <cellStyle name="汇总 3" xfId="917"/>
    <cellStyle name="汇总 3 2" xfId="918"/>
    <cellStyle name="汇总 4" xfId="919"/>
    <cellStyle name="货币 2" xfId="920"/>
    <cellStyle name="计算 2 2" xfId="921"/>
    <cellStyle name="计算 2 3" xfId="922"/>
    <cellStyle name="计算 2 4" xfId="923"/>
    <cellStyle name="计算 3 2" xfId="924"/>
    <cellStyle name="计算 3_1.3日 2017年预算草案 - 副本" xfId="925"/>
    <cellStyle name="检查单元格 2" xfId="926"/>
    <cellStyle name="检查单元格 2 2" xfId="927"/>
    <cellStyle name="检查单元格 2 3" xfId="928"/>
    <cellStyle name="检查单元格 2 4" xfId="929"/>
    <cellStyle name="检查单元格 2_1.3日 2017年预算草案 - 副本" xfId="930"/>
    <cellStyle name="强调文字颜色 3 3" xfId="931"/>
    <cellStyle name="检查单元格 3" xfId="932"/>
    <cellStyle name="检查单元格 3 2" xfId="933"/>
    <cellStyle name="解释性文本 2" xfId="934"/>
    <cellStyle name="解释性文本 2 2" xfId="935"/>
    <cellStyle name="解释性文本 2 3" xfId="936"/>
    <cellStyle name="解释性文本 3" xfId="937"/>
    <cellStyle name="解释性文本 3 2" xfId="938"/>
    <cellStyle name="警告文本 2" xfId="939"/>
    <cellStyle name="警告文本 2 3" xfId="940"/>
    <cellStyle name="警告文本 2 4" xfId="941"/>
    <cellStyle name="样式 1 2" xfId="942"/>
    <cellStyle name="警告文本 3 2" xfId="943"/>
    <cellStyle name="链接单元格 2" xfId="944"/>
    <cellStyle name="链接单元格 2 2" xfId="945"/>
    <cellStyle name="链接单元格 2 3" xfId="946"/>
    <cellStyle name="链接单元格 2_1.3日 2017年预算草案 - 副本" xfId="947"/>
    <cellStyle name="链接单元格 3" xfId="948"/>
    <cellStyle name="链接单元格 3 2" xfId="949"/>
    <cellStyle name="콤마 [0]_BOILER-CO1" xfId="950"/>
    <cellStyle name="콤마_BOILER-CO1" xfId="951"/>
    <cellStyle name="표준_0N-HANDLING " xfId="952"/>
    <cellStyle name="霓付 [0]_ +Foil &amp; -FOIL &amp; PAPER" xfId="953"/>
    <cellStyle name="霓付_ +Foil &amp; -FOIL &amp; PAPER" xfId="954"/>
    <cellStyle name="烹拳 [0]_ +Foil &amp; -FOIL &amp; PAPER" xfId="955"/>
    <cellStyle name="烹拳_ +Foil &amp; -FOIL &amp; PAPER" xfId="956"/>
    <cellStyle name="普通_ 白土" xfId="957"/>
    <cellStyle name="千分位[0]_ 白土" xfId="958"/>
    <cellStyle name="千位_(人代会用)" xfId="959"/>
    <cellStyle name="千位分隔 2" xfId="960"/>
    <cellStyle name="千位分隔[0] 2" xfId="961"/>
    <cellStyle name="千位分隔[0] 3" xfId="962"/>
    <cellStyle name="千位分季_新建 Microsoft Excel 工作表" xfId="963"/>
    <cellStyle name="钎霖_4岿角利" xfId="964"/>
    <cellStyle name="强调 1" xfId="965"/>
    <cellStyle name="强调 2" xfId="966"/>
    <cellStyle name="强调 3" xfId="967"/>
    <cellStyle name="强调文字颜色 1 2" xfId="968"/>
    <cellStyle name="强调文字颜色 1 2 3" xfId="969"/>
    <cellStyle name="强调文字颜色 1 2 4" xfId="970"/>
    <cellStyle name="强调文字颜色 1 3" xfId="971"/>
    <cellStyle name="强调文字颜色 1 3 2" xfId="972"/>
    <cellStyle name="强调文字颜色 1 4" xfId="973"/>
    <cellStyle name="强调文字颜色 2 2" xfId="974"/>
    <cellStyle name="强调文字颜色 2 2 3" xfId="975"/>
    <cellStyle name="强调文字颜色 2 2 4" xfId="976"/>
    <cellStyle name="强调文字颜色 2 3" xfId="977"/>
    <cellStyle name="强调文字颜色 3 2" xfId="978"/>
    <cellStyle name="强调文字颜色 3 2 2" xfId="979"/>
    <cellStyle name="强调文字颜色 3 2 3" xfId="980"/>
    <cellStyle name="强调文字颜色 3 2 4" xfId="981"/>
    <cellStyle name="强调文字颜色 3 3 2" xfId="982"/>
    <cellStyle name="强调文字颜色 4 2" xfId="983"/>
    <cellStyle name="强调文字颜色 4 2 2" xfId="984"/>
    <cellStyle name="强调文字颜色 4 2 3" xfId="985"/>
    <cellStyle name="强调文字颜色 4 2 4" xfId="986"/>
    <cellStyle name="强调文字颜色 4 3" xfId="987"/>
    <cellStyle name="强调文字颜色 4 3 2" xfId="988"/>
    <cellStyle name="强调文字颜色 4 4" xfId="989"/>
    <cellStyle name="强调文字颜色 5 2" xfId="990"/>
    <cellStyle name="强调文字颜色 5 2 4" xfId="991"/>
    <cellStyle name="强调文字颜色 5 3" xfId="992"/>
    <cellStyle name="强调文字颜色 5 3 2" xfId="993"/>
    <cellStyle name="强调文字颜色 6 2" xfId="994"/>
    <cellStyle name="强调文字颜色 6 2 2" xfId="995"/>
    <cellStyle name="强调文字颜色 6 2 3" xfId="996"/>
    <cellStyle name="强调文字颜色 6 2 4" xfId="997"/>
    <cellStyle name="强调文字颜色 6 3" xfId="998"/>
    <cellStyle name="强调文字颜色 6 3 2" xfId="999"/>
    <cellStyle name="适中 2" xfId="1000"/>
    <cellStyle name="适中 2 2" xfId="1001"/>
    <cellStyle name="适中 2 3" xfId="1002"/>
    <cellStyle name="适中 2 4" xfId="1003"/>
    <cellStyle name="适中 3" xfId="1004"/>
    <cellStyle name="适中 3 2" xfId="1005"/>
    <cellStyle name="输出 2" xfId="1006"/>
    <cellStyle name="输出 2 2" xfId="1007"/>
    <cellStyle name="输出 2 3" xfId="1008"/>
    <cellStyle name="输出 2 4" xfId="1009"/>
    <cellStyle name="输出 2_1.3日 2017年预算草案 - 副本" xfId="1010"/>
    <cellStyle name="输出 3" xfId="1011"/>
    <cellStyle name="输出 3 2" xfId="1012"/>
    <cellStyle name="输出 4" xfId="1013"/>
    <cellStyle name="输入 2" xfId="1014"/>
    <cellStyle name="输入 2 2" xfId="1015"/>
    <cellStyle name="输入 2 3" xfId="1016"/>
    <cellStyle name="输入 2_1.3日 2017年预算草案 - 副本" xfId="1017"/>
    <cellStyle name="输入 3" xfId="1018"/>
    <cellStyle name="输入 3 2" xfId="1019"/>
    <cellStyle name="输入 3_1.3日 2017年预算草案 - 副本" xfId="1020"/>
    <cellStyle name="数字" xfId="1021"/>
    <cellStyle name="未定义" xfId="1022"/>
    <cellStyle name="未定义 2" xfId="1023"/>
    <cellStyle name="小数" xfId="1024"/>
    <cellStyle name="样式 1" xfId="1025"/>
    <cellStyle name="样式 1_20170103省级2017年预算情况表" xfId="1026"/>
    <cellStyle name="注释 2 2" xfId="1027"/>
    <cellStyle name="注释 2 3" xfId="1028"/>
    <cellStyle name="注释 2 4" xfId="1029"/>
    <cellStyle name="注释 2 5" xfId="1030"/>
    <cellStyle name="注释 2 6" xfId="1031"/>
    <cellStyle name="注释 3" xfId="1032"/>
    <cellStyle name="注释 3_1.3日 2017年预算草案 - 副本" xfId="1033"/>
    <cellStyle name="着色 1" xfId="1034"/>
    <cellStyle name="着色 2" xfId="1035"/>
    <cellStyle name="着色 3" xfId="1036"/>
    <cellStyle name="着色 4" xfId="1037"/>
    <cellStyle name="着色 5" xfId="1038"/>
    <cellStyle name="着色 6" xfId="1039"/>
    <cellStyle name="常规_2012年基金收支预算草案12" xfId="1040"/>
    <cellStyle name="常规_2010年收入财力预测（20101011）" xfId="1041"/>
    <cellStyle name="常规_2012年国有资本经营预算收支总表" xfId="1042"/>
    <cellStyle name="常规_Xl0000068" xfId="1043"/>
    <cellStyle name="常规_12-29日省政府常务会议材料附件" xfId="10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2010&#24180;&#39044;&#31639;\&#21381;&#21153;&#20250;\&#19978;&#20250;&#26448;&#26009;\&#38468;&#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9640;&#26032;&#21306;&#26412;&#32423;\2017&#24180;&#21306;&#32423;&#36130;&#25919;&#25910;&#25903;&#39044;&#31639;&#21450;&#35828;&#26126;&#20844;&#24320;\&#39640;&#26032;&#21306;2017&#24180;&#39044;&#31639;&#25910;&#25903;&#24773;&#209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2017年区级收入"/>
      <sheetName val="2.2017区级支出"/>
      <sheetName val="3.2017年区级支出明细"/>
      <sheetName val="4.2017年基本支出经济分类"/>
      <sheetName val="5.2017年三公经费"/>
      <sheetName val="6.2017年转移支付分项目"/>
      <sheetName val="7.2017年转移支付分市县"/>
      <sheetName val="8.2015-2016年政府一般债务余额情况表"/>
      <sheetName val="9.2016年地方政府一般债务分地区限额表"/>
      <sheetName val="10.2017年区级基金收入"/>
      <sheetName val="11.2017年区级基金支出"/>
      <sheetName val="12.2017区级基金支出明细"/>
      <sheetName val="13.2017年政府性基金转移支付表"/>
      <sheetName val="14.2015-2016年政府专项债务余额情况表"/>
      <sheetName val="15.2016年政府专项债务分地区限额表"/>
      <sheetName val="16.2017年区级国有资本经营收支预算表"/>
      <sheetName val="17.2017年区级社保"/>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H47"/>
  <sheetViews>
    <sheetView showZeros="0" workbookViewId="0" topLeftCell="A16">
      <selection activeCell="D10" sqref="D10"/>
    </sheetView>
  </sheetViews>
  <sheetFormatPr defaultColWidth="9.00390625" defaultRowHeight="14.25"/>
  <cols>
    <col min="1" max="1" width="31.00390625" style="240" customWidth="1"/>
    <col min="2" max="2" width="11.125" style="240" customWidth="1"/>
    <col min="3" max="3" width="11.00390625" style="240" customWidth="1"/>
    <col min="4" max="4" width="11.00390625" style="241" customWidth="1"/>
    <col min="5" max="5" width="15.25390625" style="241" customWidth="1"/>
    <col min="6" max="6" width="9.50390625" style="240" bestFit="1" customWidth="1"/>
    <col min="7" max="7" width="11.625" style="240" bestFit="1" customWidth="1"/>
    <col min="8" max="8" width="9.50390625" style="240" bestFit="1" customWidth="1"/>
    <col min="9" max="16384" width="9.00390625" style="240" customWidth="1"/>
  </cols>
  <sheetData>
    <row r="1" ht="14.25">
      <c r="A1" s="239" t="s">
        <v>0</v>
      </c>
    </row>
    <row r="2" spans="1:5" ht="21" customHeight="1">
      <c r="A2" s="242" t="s">
        <v>1</v>
      </c>
      <c r="B2" s="242"/>
      <c r="C2" s="242"/>
      <c r="D2" s="242"/>
      <c r="E2" s="242"/>
    </row>
    <row r="3" spans="1:5" ht="18" customHeight="1">
      <c r="A3" s="243"/>
      <c r="B3" s="243"/>
      <c r="C3" s="243"/>
      <c r="D3" s="244"/>
      <c r="E3" s="290" t="s">
        <v>2</v>
      </c>
    </row>
    <row r="4" spans="1:5" ht="39.75" customHeight="1">
      <c r="A4" s="291" t="s">
        <v>3</v>
      </c>
      <c r="B4" s="292" t="s">
        <v>4</v>
      </c>
      <c r="C4" s="247" t="s">
        <v>5</v>
      </c>
      <c r="D4" s="247" t="s">
        <v>6</v>
      </c>
      <c r="E4" s="293" t="s">
        <v>7</v>
      </c>
    </row>
    <row r="5" spans="1:5" ht="23.25" customHeight="1">
      <c r="A5" s="291"/>
      <c r="B5" s="292"/>
      <c r="C5" s="252"/>
      <c r="D5" s="252"/>
      <c r="E5" s="293"/>
    </row>
    <row r="6" spans="1:5" s="238" customFormat="1" ht="19.5" customHeight="1">
      <c r="A6" s="280" t="s">
        <v>8</v>
      </c>
      <c r="B6" s="273">
        <f>SUM(B7,B22)</f>
        <v>40488</v>
      </c>
      <c r="C6" s="273">
        <v>38578</v>
      </c>
      <c r="D6" s="273">
        <v>44132</v>
      </c>
      <c r="E6" s="294">
        <f aca="true" t="shared" si="0" ref="E6:E41">D6/C6</f>
        <v>1.143968064700088</v>
      </c>
    </row>
    <row r="7" spans="1:8" s="288" customFormat="1" ht="19.5" customHeight="1">
      <c r="A7" s="295" t="s">
        <v>9</v>
      </c>
      <c r="B7" s="296">
        <f>SUM(B8:B21)</f>
        <v>39279</v>
      </c>
      <c r="C7" s="296">
        <v>37369</v>
      </c>
      <c r="D7" s="296">
        <v>33180</v>
      </c>
      <c r="E7" s="294">
        <f t="shared" si="0"/>
        <v>0.8879017367336562</v>
      </c>
      <c r="G7" s="297"/>
      <c r="H7" s="297"/>
    </row>
    <row r="8" spans="1:8" s="289" customFormat="1" ht="19.5" customHeight="1">
      <c r="A8" s="298" t="s">
        <v>10</v>
      </c>
      <c r="B8" s="299">
        <v>6950</v>
      </c>
      <c r="C8" s="299">
        <v>10827</v>
      </c>
      <c r="D8" s="300">
        <v>8728</v>
      </c>
      <c r="E8" s="294">
        <f t="shared" si="0"/>
        <v>0.8061328161078785</v>
      </c>
      <c r="G8" s="301"/>
      <c r="H8" s="301"/>
    </row>
    <row r="9" spans="1:8" s="289" customFormat="1" ht="19.5" customHeight="1">
      <c r="A9" s="298" t="s">
        <v>11</v>
      </c>
      <c r="B9" s="299">
        <v>5787</v>
      </c>
      <c r="C9" s="299">
        <v>0</v>
      </c>
      <c r="D9" s="300">
        <v>0</v>
      </c>
      <c r="E9" s="294" t="e">
        <f t="shared" si="0"/>
        <v>#DIV/0!</v>
      </c>
      <c r="G9" s="301"/>
      <c r="H9" s="301"/>
    </row>
    <row r="10" spans="1:8" s="289" customFormat="1" ht="19.5" customHeight="1">
      <c r="A10" s="298" t="s">
        <v>12</v>
      </c>
      <c r="B10" s="299">
        <v>3622</v>
      </c>
      <c r="C10" s="299">
        <v>3622</v>
      </c>
      <c r="D10" s="300">
        <v>4082</v>
      </c>
      <c r="E10" s="294">
        <f t="shared" si="0"/>
        <v>1.1270016565433463</v>
      </c>
      <c r="G10" s="301"/>
      <c r="H10" s="301"/>
    </row>
    <row r="11" spans="1:8" s="289" customFormat="1" ht="19.5" customHeight="1">
      <c r="A11" s="298" t="s">
        <v>13</v>
      </c>
      <c r="B11" s="299">
        <v>598</v>
      </c>
      <c r="C11" s="299">
        <v>598</v>
      </c>
      <c r="D11" s="300">
        <v>393</v>
      </c>
      <c r="E11" s="294">
        <f t="shared" si="0"/>
        <v>0.657190635451505</v>
      </c>
      <c r="G11" s="301"/>
      <c r="H11" s="301"/>
    </row>
    <row r="12" spans="1:8" s="289" customFormat="1" ht="19.5" customHeight="1">
      <c r="A12" s="298" t="s">
        <v>14</v>
      </c>
      <c r="B12" s="300"/>
      <c r="C12" s="300"/>
      <c r="D12" s="300"/>
      <c r="E12" s="294" t="e">
        <f t="shared" si="0"/>
        <v>#DIV/0!</v>
      </c>
      <c r="G12" s="301"/>
      <c r="H12" s="301"/>
    </row>
    <row r="13" spans="1:8" s="289" customFormat="1" ht="19.5" customHeight="1">
      <c r="A13" s="298" t="s">
        <v>15</v>
      </c>
      <c r="B13" s="299">
        <v>1265</v>
      </c>
      <c r="C13" s="299">
        <v>1265</v>
      </c>
      <c r="D13" s="302">
        <v>1223</v>
      </c>
      <c r="E13" s="294">
        <f t="shared" si="0"/>
        <v>0.966798418972332</v>
      </c>
      <c r="G13" s="301"/>
      <c r="H13" s="301"/>
    </row>
    <row r="14" spans="1:8" s="289" customFormat="1" ht="19.5" customHeight="1">
      <c r="A14" s="298" t="s">
        <v>16</v>
      </c>
      <c r="B14" s="299">
        <v>1101</v>
      </c>
      <c r="C14" s="299">
        <v>1101</v>
      </c>
      <c r="D14" s="302">
        <v>1229</v>
      </c>
      <c r="E14" s="294">
        <f t="shared" si="0"/>
        <v>1.1162579473206176</v>
      </c>
      <c r="G14" s="301"/>
      <c r="H14" s="301"/>
    </row>
    <row r="15" spans="1:8" s="289" customFormat="1" ht="19.5" customHeight="1">
      <c r="A15" s="298" t="s">
        <v>17</v>
      </c>
      <c r="B15" s="300">
        <v>360</v>
      </c>
      <c r="C15" s="300">
        <v>360</v>
      </c>
      <c r="D15" s="302">
        <v>392</v>
      </c>
      <c r="E15" s="294">
        <f t="shared" si="0"/>
        <v>1.0888888888888888</v>
      </c>
      <c r="G15" s="301"/>
      <c r="H15" s="301"/>
    </row>
    <row r="16" spans="1:8" s="289" customFormat="1" ht="19.5" customHeight="1">
      <c r="A16" s="298" t="s">
        <v>18</v>
      </c>
      <c r="B16" s="300">
        <v>11040</v>
      </c>
      <c r="C16" s="300">
        <v>11040</v>
      </c>
      <c r="D16" s="302">
        <v>11187</v>
      </c>
      <c r="E16" s="294">
        <f t="shared" si="0"/>
        <v>1.0133152173913043</v>
      </c>
      <c r="G16" s="301"/>
      <c r="H16" s="301"/>
    </row>
    <row r="17" spans="1:8" s="289" customFormat="1" ht="19.5" customHeight="1">
      <c r="A17" s="298" t="s">
        <v>19</v>
      </c>
      <c r="B17" s="300">
        <v>4943</v>
      </c>
      <c r="C17" s="300">
        <v>4943</v>
      </c>
      <c r="D17" s="302">
        <v>1942</v>
      </c>
      <c r="E17" s="294">
        <f t="shared" si="0"/>
        <v>0.39287881853125634</v>
      </c>
      <c r="G17" s="301"/>
      <c r="H17" s="301"/>
    </row>
    <row r="18" spans="1:8" s="289" customFormat="1" ht="19.5" customHeight="1">
      <c r="A18" s="298" t="s">
        <v>20</v>
      </c>
      <c r="B18" s="300">
        <v>4</v>
      </c>
      <c r="C18" s="300">
        <v>4</v>
      </c>
      <c r="D18" s="302">
        <v>4</v>
      </c>
      <c r="E18" s="294">
        <f t="shared" si="0"/>
        <v>1</v>
      </c>
      <c r="G18" s="301"/>
      <c r="H18" s="301"/>
    </row>
    <row r="19" spans="1:8" s="289" customFormat="1" ht="19.5" customHeight="1">
      <c r="A19" s="298" t="s">
        <v>21</v>
      </c>
      <c r="B19" s="300">
        <v>2220</v>
      </c>
      <c r="C19" s="300">
        <v>2220</v>
      </c>
      <c r="D19" s="302">
        <v>2500</v>
      </c>
      <c r="E19" s="294">
        <f t="shared" si="0"/>
        <v>1.1261261261261262</v>
      </c>
      <c r="G19" s="301"/>
      <c r="H19" s="301"/>
    </row>
    <row r="20" spans="1:8" s="289" customFormat="1" ht="19.5" customHeight="1">
      <c r="A20" s="298" t="s">
        <v>22</v>
      </c>
      <c r="B20" s="300">
        <v>1389</v>
      </c>
      <c r="C20" s="300">
        <v>1389</v>
      </c>
      <c r="D20" s="302">
        <v>1500</v>
      </c>
      <c r="E20" s="294">
        <f t="shared" si="0"/>
        <v>1.079913606911447</v>
      </c>
      <c r="G20" s="301"/>
      <c r="H20" s="301"/>
    </row>
    <row r="21" spans="1:8" s="289" customFormat="1" ht="19.5" customHeight="1">
      <c r="A21" s="298" t="s">
        <v>23</v>
      </c>
      <c r="B21" s="300"/>
      <c r="C21" s="300"/>
      <c r="D21" s="300"/>
      <c r="E21" s="294" t="e">
        <f t="shared" si="0"/>
        <v>#DIV/0!</v>
      </c>
      <c r="G21" s="301"/>
      <c r="H21" s="301"/>
    </row>
    <row r="22" spans="1:8" s="288" customFormat="1" ht="19.5" customHeight="1">
      <c r="A22" s="295" t="s">
        <v>24</v>
      </c>
      <c r="B22" s="296">
        <f>SUM(B23:B30)</f>
        <v>1209</v>
      </c>
      <c r="C22" s="296">
        <v>1209</v>
      </c>
      <c r="D22" s="296">
        <v>10952</v>
      </c>
      <c r="E22" s="294">
        <f t="shared" si="0"/>
        <v>9.058726220016542</v>
      </c>
      <c r="G22" s="297"/>
      <c r="H22" s="297"/>
    </row>
    <row r="23" spans="1:8" s="289" customFormat="1" ht="19.5" customHeight="1">
      <c r="A23" s="298" t="s">
        <v>25</v>
      </c>
      <c r="B23" s="300">
        <v>849</v>
      </c>
      <c r="C23" s="300">
        <v>849</v>
      </c>
      <c r="D23" s="300">
        <v>749</v>
      </c>
      <c r="E23" s="294">
        <f t="shared" si="0"/>
        <v>0.8822143698468787</v>
      </c>
      <c r="G23" s="301"/>
      <c r="H23" s="301"/>
    </row>
    <row r="24" spans="1:8" s="289" customFormat="1" ht="19.5" customHeight="1">
      <c r="A24" s="298" t="s">
        <v>26</v>
      </c>
      <c r="B24" s="300">
        <v>4</v>
      </c>
      <c r="C24" s="300">
        <v>4</v>
      </c>
      <c r="D24" s="300"/>
      <c r="E24" s="294">
        <f t="shared" si="0"/>
        <v>0</v>
      </c>
      <c r="G24" s="301"/>
      <c r="H24" s="301"/>
    </row>
    <row r="25" spans="1:8" s="289" customFormat="1" ht="19.5" customHeight="1">
      <c r="A25" s="303" t="s">
        <v>27</v>
      </c>
      <c r="B25" s="300">
        <v>53</v>
      </c>
      <c r="C25" s="300">
        <v>53</v>
      </c>
      <c r="D25" s="300">
        <v>15</v>
      </c>
      <c r="E25" s="294">
        <f t="shared" si="0"/>
        <v>0.2830188679245283</v>
      </c>
      <c r="G25" s="301"/>
      <c r="H25" s="301"/>
    </row>
    <row r="26" spans="1:8" s="289" customFormat="1" ht="19.5" customHeight="1">
      <c r="A26" s="298" t="s">
        <v>28</v>
      </c>
      <c r="B26" s="300"/>
      <c r="C26" s="300"/>
      <c r="D26" s="300"/>
      <c r="E26" s="294" t="e">
        <f t="shared" si="0"/>
        <v>#DIV/0!</v>
      </c>
      <c r="G26" s="301"/>
      <c r="H26" s="301"/>
    </row>
    <row r="27" spans="1:8" s="289" customFormat="1" ht="19.5" customHeight="1">
      <c r="A27" s="298" t="s">
        <v>29</v>
      </c>
      <c r="B27" s="300">
        <v>147</v>
      </c>
      <c r="C27" s="300">
        <v>147</v>
      </c>
      <c r="D27" s="300">
        <v>10118</v>
      </c>
      <c r="E27" s="294">
        <f t="shared" si="0"/>
        <v>68.82993197278911</v>
      </c>
      <c r="G27" s="301"/>
      <c r="H27" s="301"/>
    </row>
    <row r="28" spans="1:8" s="289" customFormat="1" ht="19.5" customHeight="1">
      <c r="A28" s="298" t="s">
        <v>30</v>
      </c>
      <c r="B28" s="300"/>
      <c r="C28" s="300"/>
      <c r="D28" s="300"/>
      <c r="E28" s="294" t="e">
        <f t="shared" si="0"/>
        <v>#DIV/0!</v>
      </c>
      <c r="G28" s="301"/>
      <c r="H28" s="301"/>
    </row>
    <row r="29" spans="1:8" s="289" customFormat="1" ht="19.5" customHeight="1">
      <c r="A29" s="298" t="s">
        <v>31</v>
      </c>
      <c r="B29" s="300">
        <v>105</v>
      </c>
      <c r="C29" s="300">
        <v>105</v>
      </c>
      <c r="D29" s="300">
        <v>70</v>
      </c>
      <c r="E29" s="294">
        <f t="shared" si="0"/>
        <v>0.6666666666666666</v>
      </c>
      <c r="G29" s="301"/>
      <c r="H29" s="301"/>
    </row>
    <row r="30" spans="1:8" s="289" customFormat="1" ht="19.5" customHeight="1">
      <c r="A30" s="298" t="s">
        <v>32</v>
      </c>
      <c r="B30" s="300">
        <v>51</v>
      </c>
      <c r="C30" s="300">
        <v>51</v>
      </c>
      <c r="D30" s="300"/>
      <c r="E30" s="294">
        <f t="shared" si="0"/>
        <v>0</v>
      </c>
      <c r="G30" s="301"/>
      <c r="H30" s="301"/>
    </row>
    <row r="31" spans="1:5" s="238" customFormat="1" ht="19.5" customHeight="1">
      <c r="A31" s="279" t="s">
        <v>33</v>
      </c>
      <c r="B31" s="273">
        <f>SUM(B32:B34)</f>
        <v>9105</v>
      </c>
      <c r="C31" s="273">
        <v>9105</v>
      </c>
      <c r="D31" s="273">
        <v>688</v>
      </c>
      <c r="E31" s="294">
        <f t="shared" si="0"/>
        <v>0.07556287753981329</v>
      </c>
    </row>
    <row r="32" spans="1:7" ht="19.5" customHeight="1">
      <c r="A32" s="276" t="s">
        <v>34</v>
      </c>
      <c r="B32" s="304"/>
      <c r="C32" s="304"/>
      <c r="D32" s="305"/>
      <c r="E32" s="294" t="e">
        <f t="shared" si="0"/>
        <v>#DIV/0!</v>
      </c>
      <c r="G32" s="268"/>
    </row>
    <row r="33" spans="1:8" ht="19.5" customHeight="1">
      <c r="A33" s="276" t="s">
        <v>35</v>
      </c>
      <c r="B33" s="262">
        <v>2660</v>
      </c>
      <c r="C33" s="262">
        <v>2660</v>
      </c>
      <c r="D33" s="305">
        <v>433</v>
      </c>
      <c r="E33" s="294">
        <f t="shared" si="0"/>
        <v>0.16278195488721806</v>
      </c>
      <c r="G33" s="269"/>
      <c r="H33" s="268"/>
    </row>
    <row r="34" spans="1:7" ht="19.5" customHeight="1">
      <c r="A34" s="276" t="s">
        <v>36</v>
      </c>
      <c r="B34" s="262">
        <v>6445</v>
      </c>
      <c r="C34" s="262">
        <v>6445</v>
      </c>
      <c r="D34" s="305">
        <v>255</v>
      </c>
      <c r="E34" s="294">
        <f t="shared" si="0"/>
        <v>0.0395655546935609</v>
      </c>
      <c r="G34" s="268"/>
    </row>
    <row r="35" spans="1:5" s="238" customFormat="1" ht="19.5" customHeight="1">
      <c r="A35" s="279" t="s">
        <v>37</v>
      </c>
      <c r="B35" s="273"/>
      <c r="C35" s="273"/>
      <c r="D35" s="274"/>
      <c r="E35" s="294" t="e">
        <f t="shared" si="0"/>
        <v>#DIV/0!</v>
      </c>
    </row>
    <row r="36" spans="1:5" s="238" customFormat="1" ht="19.5" customHeight="1">
      <c r="A36" s="279" t="s">
        <v>38</v>
      </c>
      <c r="B36" s="273">
        <v>23301</v>
      </c>
      <c r="C36" s="273">
        <v>23301</v>
      </c>
      <c r="D36" s="274"/>
      <c r="E36" s="294">
        <f t="shared" si="0"/>
        <v>0</v>
      </c>
    </row>
    <row r="37" spans="1:5" s="238" customFormat="1" ht="19.5" customHeight="1">
      <c r="A37" s="279" t="s">
        <v>39</v>
      </c>
      <c r="B37" s="273">
        <v>3352</v>
      </c>
      <c r="C37" s="273">
        <v>3352</v>
      </c>
      <c r="D37" s="274">
        <v>6652</v>
      </c>
      <c r="E37" s="294">
        <f t="shared" si="0"/>
        <v>1.9844868735083532</v>
      </c>
    </row>
    <row r="38" spans="1:5" s="238" customFormat="1" ht="19.5" customHeight="1">
      <c r="A38" s="279" t="s">
        <v>40</v>
      </c>
      <c r="B38" s="273"/>
      <c r="C38" s="273"/>
      <c r="D38" s="274"/>
      <c r="E38" s="294" t="e">
        <f t="shared" si="0"/>
        <v>#DIV/0!</v>
      </c>
    </row>
    <row r="39" spans="1:5" s="238" customFormat="1" ht="19.5" customHeight="1">
      <c r="A39" s="279" t="s">
        <v>41</v>
      </c>
      <c r="B39" s="273">
        <v>2435</v>
      </c>
      <c r="C39" s="273">
        <v>2435</v>
      </c>
      <c r="D39" s="274">
        <v>2135</v>
      </c>
      <c r="E39" s="294">
        <f t="shared" si="0"/>
        <v>0.8767967145790554</v>
      </c>
    </row>
    <row r="40" spans="1:5" ht="19.5" customHeight="1">
      <c r="A40" s="306"/>
      <c r="B40" s="304"/>
      <c r="C40" s="304"/>
      <c r="D40" s="305"/>
      <c r="E40" s="294" t="e">
        <f t="shared" si="0"/>
        <v>#DIV/0!</v>
      </c>
    </row>
    <row r="41" spans="1:5" s="238" customFormat="1" ht="19.5" customHeight="1">
      <c r="A41" s="286" t="s">
        <v>42</v>
      </c>
      <c r="B41" s="273">
        <f>SUM(B6,B31,B35,B36,B37,B38,B39)</f>
        <v>78681</v>
      </c>
      <c r="C41" s="273">
        <v>76771</v>
      </c>
      <c r="D41" s="273">
        <v>53607</v>
      </c>
      <c r="E41" s="294">
        <f t="shared" si="0"/>
        <v>0.6982714827213401</v>
      </c>
    </row>
    <row r="42" spans="1:5" s="289" customFormat="1" ht="96.75" customHeight="1">
      <c r="A42" s="307" t="s">
        <v>43</v>
      </c>
      <c r="B42" s="307"/>
      <c r="C42" s="307"/>
      <c r="D42" s="307"/>
      <c r="E42" s="307"/>
    </row>
    <row r="43" spans="2:3" ht="14.25">
      <c r="B43" s="268"/>
      <c r="C43" s="268"/>
    </row>
    <row r="44" spans="2:3" ht="14.25">
      <c r="B44" s="268"/>
      <c r="C44" s="268"/>
    </row>
    <row r="45" spans="2:5" ht="14.25">
      <c r="B45" s="268"/>
      <c r="C45" s="268"/>
      <c r="D45" s="268"/>
      <c r="E45" s="268"/>
    </row>
    <row r="46" spans="2:3" ht="14.25">
      <c r="B46" s="268"/>
      <c r="C46" s="268"/>
    </row>
    <row r="47" spans="2:3" ht="14.25">
      <c r="B47" s="268"/>
      <c r="C47" s="268"/>
    </row>
  </sheetData>
  <sheetProtection/>
  <mergeCells count="6">
    <mergeCell ref="A2:E2"/>
    <mergeCell ref="A42:E42"/>
    <mergeCell ref="A4:A5"/>
    <mergeCell ref="B4:B5"/>
    <mergeCell ref="C4:C5"/>
    <mergeCell ref="D4:D5"/>
  </mergeCells>
  <printOptions horizontalCentered="1"/>
  <pageMargins left="0.59" right="0.59" top="0.55" bottom="0.55" header="0.31" footer="0.31"/>
  <pageSetup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D32"/>
  <sheetViews>
    <sheetView workbookViewId="0" topLeftCell="A1">
      <selection activeCell="K11" sqref="K11"/>
    </sheetView>
  </sheetViews>
  <sheetFormatPr defaultColWidth="9.00390625" defaultRowHeight="21" customHeight="1"/>
  <cols>
    <col min="1" max="1" width="40.25390625" style="89" customWidth="1"/>
    <col min="2" max="2" width="22.00390625" style="89" customWidth="1"/>
    <col min="3" max="3" width="20.00390625" style="89" customWidth="1"/>
    <col min="4" max="4" width="14.00390625" style="89" customWidth="1"/>
    <col min="5" max="16384" width="9.00390625" style="89" customWidth="1"/>
  </cols>
  <sheetData>
    <row r="1" spans="1:2" ht="21" customHeight="1">
      <c r="A1" s="90" t="s">
        <v>2856</v>
      </c>
      <c r="B1" s="90"/>
    </row>
    <row r="2" spans="1:4" s="135" customFormat="1" ht="52.5" customHeight="1">
      <c r="A2" s="136" t="s">
        <v>2857</v>
      </c>
      <c r="B2" s="136"/>
      <c r="C2" s="136"/>
      <c r="D2" s="136"/>
    </row>
    <row r="3" spans="1:4" s="135" customFormat="1" ht="13.5" customHeight="1">
      <c r="A3" s="137"/>
      <c r="B3" s="137"/>
      <c r="C3" s="137"/>
      <c r="D3" s="138" t="s">
        <v>2</v>
      </c>
    </row>
    <row r="4" spans="1:4" s="135" customFormat="1" ht="46.5" customHeight="1">
      <c r="A4" s="139" t="s">
        <v>2702</v>
      </c>
      <c r="B4" s="140" t="s">
        <v>47</v>
      </c>
      <c r="C4" s="140" t="s">
        <v>6</v>
      </c>
      <c r="D4" s="141" t="s">
        <v>48</v>
      </c>
    </row>
    <row r="5" spans="1:4" s="135" customFormat="1" ht="46.5" customHeight="1">
      <c r="A5" s="142"/>
      <c r="B5" s="140"/>
      <c r="C5" s="140"/>
      <c r="D5" s="143"/>
    </row>
    <row r="6" spans="1:4" s="135" customFormat="1" ht="24" customHeight="1">
      <c r="A6" s="144" t="s">
        <v>8</v>
      </c>
      <c r="B6" s="145">
        <v>14776</v>
      </c>
      <c r="C6" s="146">
        <v>28492</v>
      </c>
      <c r="D6" s="147">
        <f>C6/B6</f>
        <v>1.9282620465619924</v>
      </c>
    </row>
    <row r="7" spans="1:4" s="135" customFormat="1" ht="24" customHeight="1">
      <c r="A7" s="148" t="s">
        <v>2858</v>
      </c>
      <c r="B7" s="145"/>
      <c r="C7" s="146"/>
      <c r="D7" s="147" t="e">
        <f aca="true" t="shared" si="0" ref="D7:D32">C7/B7</f>
        <v>#DIV/0!</v>
      </c>
    </row>
    <row r="8" spans="1:4" s="135" customFormat="1" ht="24" customHeight="1">
      <c r="A8" s="148" t="s">
        <v>2859</v>
      </c>
      <c r="B8" s="145"/>
      <c r="C8" s="146"/>
      <c r="D8" s="147" t="e">
        <f t="shared" si="0"/>
        <v>#DIV/0!</v>
      </c>
    </row>
    <row r="9" spans="1:4" s="135" customFormat="1" ht="24" customHeight="1">
      <c r="A9" s="148" t="s">
        <v>2860</v>
      </c>
      <c r="B9" s="145"/>
      <c r="C9" s="146"/>
      <c r="D9" s="147" t="e">
        <f t="shared" si="0"/>
        <v>#DIV/0!</v>
      </c>
    </row>
    <row r="10" spans="1:4" s="135" customFormat="1" ht="24" customHeight="1">
      <c r="A10" s="148" t="s">
        <v>2861</v>
      </c>
      <c r="B10" s="145"/>
      <c r="C10" s="146"/>
      <c r="D10" s="147" t="e">
        <f t="shared" si="0"/>
        <v>#DIV/0!</v>
      </c>
    </row>
    <row r="11" spans="1:4" s="135" customFormat="1" ht="24" customHeight="1">
      <c r="A11" s="148" t="s">
        <v>2862</v>
      </c>
      <c r="B11" s="145"/>
      <c r="C11" s="146"/>
      <c r="D11" s="147" t="e">
        <f t="shared" si="0"/>
        <v>#DIV/0!</v>
      </c>
    </row>
    <row r="12" spans="1:4" s="135" customFormat="1" ht="24" customHeight="1">
      <c r="A12" s="148" t="s">
        <v>2863</v>
      </c>
      <c r="B12" s="145"/>
      <c r="C12" s="146"/>
      <c r="D12" s="147" t="e">
        <f t="shared" si="0"/>
        <v>#DIV/0!</v>
      </c>
    </row>
    <row r="13" spans="1:4" ht="24" customHeight="1">
      <c r="A13" s="148" t="s">
        <v>2864</v>
      </c>
      <c r="B13" s="123"/>
      <c r="C13" s="123"/>
      <c r="D13" s="147" t="e">
        <f t="shared" si="0"/>
        <v>#DIV/0!</v>
      </c>
    </row>
    <row r="14" spans="1:4" ht="24" customHeight="1">
      <c r="A14" s="148" t="s">
        <v>2865</v>
      </c>
      <c r="B14" s="123">
        <v>108</v>
      </c>
      <c r="C14" s="123">
        <v>569</v>
      </c>
      <c r="D14" s="147">
        <f t="shared" si="0"/>
        <v>5.268518518518518</v>
      </c>
    </row>
    <row r="15" spans="1:4" ht="24" customHeight="1">
      <c r="A15" s="148" t="s">
        <v>2866</v>
      </c>
      <c r="B15" s="123">
        <v>328</v>
      </c>
      <c r="C15" s="123">
        <v>1010</v>
      </c>
      <c r="D15" s="147">
        <f t="shared" si="0"/>
        <v>3.0792682926829267</v>
      </c>
    </row>
    <row r="16" spans="1:4" ht="24" customHeight="1">
      <c r="A16" s="148" t="s">
        <v>2867</v>
      </c>
      <c r="B16" s="123">
        <v>12106</v>
      </c>
      <c r="C16" s="123">
        <v>26078</v>
      </c>
      <c r="D16" s="147">
        <f t="shared" si="0"/>
        <v>2.1541384437469024</v>
      </c>
    </row>
    <row r="17" spans="1:4" ht="24" customHeight="1">
      <c r="A17" s="148" t="s">
        <v>2868</v>
      </c>
      <c r="B17" s="123"/>
      <c r="C17" s="123"/>
      <c r="D17" s="147" t="e">
        <f t="shared" si="0"/>
        <v>#DIV/0!</v>
      </c>
    </row>
    <row r="18" spans="1:4" ht="24" customHeight="1">
      <c r="A18" s="148" t="s">
        <v>2869</v>
      </c>
      <c r="B18" s="123"/>
      <c r="C18" s="123"/>
      <c r="D18" s="147" t="e">
        <f t="shared" si="0"/>
        <v>#DIV/0!</v>
      </c>
    </row>
    <row r="19" spans="1:4" ht="24" customHeight="1">
      <c r="A19" s="148" t="s">
        <v>2870</v>
      </c>
      <c r="B19" s="123">
        <v>1779</v>
      </c>
      <c r="C19" s="123">
        <v>385</v>
      </c>
      <c r="D19" s="147">
        <f t="shared" si="0"/>
        <v>0.21641371557054526</v>
      </c>
    </row>
    <row r="20" spans="1:4" ht="24" customHeight="1">
      <c r="A20" s="148" t="s">
        <v>2871</v>
      </c>
      <c r="B20" s="123"/>
      <c r="C20" s="123"/>
      <c r="D20" s="147" t="e">
        <f t="shared" si="0"/>
        <v>#DIV/0!</v>
      </c>
    </row>
    <row r="21" spans="1:4" ht="24" customHeight="1">
      <c r="A21" s="148" t="s">
        <v>2872</v>
      </c>
      <c r="B21" s="123"/>
      <c r="C21" s="123"/>
      <c r="D21" s="147" t="e">
        <f t="shared" si="0"/>
        <v>#DIV/0!</v>
      </c>
    </row>
    <row r="22" spans="1:4" ht="24" customHeight="1">
      <c r="A22" s="96" t="s">
        <v>2873</v>
      </c>
      <c r="B22" s="123">
        <v>455</v>
      </c>
      <c r="C22" s="123">
        <v>450</v>
      </c>
      <c r="D22" s="147">
        <f t="shared" si="0"/>
        <v>0.989010989010989</v>
      </c>
    </row>
    <row r="23" spans="1:4" ht="24" customHeight="1">
      <c r="A23" s="148" t="s">
        <v>2874</v>
      </c>
      <c r="B23" s="123"/>
      <c r="C23" s="123"/>
      <c r="D23" s="147" t="e">
        <f t="shared" si="0"/>
        <v>#DIV/0!</v>
      </c>
    </row>
    <row r="24" spans="1:4" ht="24" customHeight="1">
      <c r="A24" s="148" t="s">
        <v>2875</v>
      </c>
      <c r="B24" s="123"/>
      <c r="C24" s="123"/>
      <c r="D24" s="147" t="e">
        <f t="shared" si="0"/>
        <v>#DIV/0!</v>
      </c>
    </row>
    <row r="25" spans="1:4" ht="24" customHeight="1">
      <c r="A25" s="148" t="s">
        <v>2876</v>
      </c>
      <c r="B25" s="123"/>
      <c r="C25" s="123"/>
      <c r="D25" s="147" t="e">
        <f t="shared" si="0"/>
        <v>#DIV/0!</v>
      </c>
    </row>
    <row r="26" spans="1:4" ht="24" customHeight="1">
      <c r="A26" s="148"/>
      <c r="B26" s="123"/>
      <c r="C26" s="123"/>
      <c r="D26" s="147" t="e">
        <f t="shared" si="0"/>
        <v>#DIV/0!</v>
      </c>
    </row>
    <row r="27" spans="1:4" ht="24" customHeight="1">
      <c r="A27" s="148" t="s">
        <v>2877</v>
      </c>
      <c r="B27" s="123">
        <v>160</v>
      </c>
      <c r="C27" s="123">
        <v>3</v>
      </c>
      <c r="D27" s="147">
        <f t="shared" si="0"/>
        <v>0.01875</v>
      </c>
    </row>
    <row r="28" spans="1:4" ht="24" customHeight="1">
      <c r="A28" s="148" t="s">
        <v>2878</v>
      </c>
      <c r="B28" s="123">
        <v>506</v>
      </c>
      <c r="C28" s="123">
        <v>1412</v>
      </c>
      <c r="D28" s="147">
        <f t="shared" si="0"/>
        <v>2.7905138339920947</v>
      </c>
    </row>
    <row r="29" spans="1:4" ht="24" customHeight="1">
      <c r="A29" s="149" t="s">
        <v>38</v>
      </c>
      <c r="B29" s="146">
        <v>651</v>
      </c>
      <c r="C29" s="146"/>
      <c r="D29" s="147">
        <f t="shared" si="0"/>
        <v>0</v>
      </c>
    </row>
    <row r="30" spans="1:4" ht="24" customHeight="1">
      <c r="A30" s="149" t="s">
        <v>2879</v>
      </c>
      <c r="B30" s="146"/>
      <c r="C30" s="146"/>
      <c r="D30" s="147" t="e">
        <f t="shared" si="0"/>
        <v>#DIV/0!</v>
      </c>
    </row>
    <row r="31" spans="1:4" ht="24" customHeight="1">
      <c r="A31" s="150"/>
      <c r="B31" s="151"/>
      <c r="C31" s="123"/>
      <c r="D31" s="147" t="e">
        <f t="shared" si="0"/>
        <v>#DIV/0!</v>
      </c>
    </row>
    <row r="32" spans="1:4" ht="24" customHeight="1">
      <c r="A32" s="140" t="s">
        <v>2880</v>
      </c>
      <c r="B32" s="152">
        <v>16093</v>
      </c>
      <c r="C32" s="152">
        <v>29907</v>
      </c>
      <c r="D32" s="147">
        <f t="shared" si="0"/>
        <v>1.8583856335052507</v>
      </c>
    </row>
  </sheetData>
  <sheetProtection/>
  <mergeCells count="5">
    <mergeCell ref="A2:D2"/>
    <mergeCell ref="A4:A5"/>
    <mergeCell ref="B4:B5"/>
    <mergeCell ref="C4:C5"/>
    <mergeCell ref="D4:D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rgb="FFFFFF00"/>
  </sheetPr>
  <dimension ref="A1:G181"/>
  <sheetViews>
    <sheetView showZeros="0" workbookViewId="0" topLeftCell="A1">
      <pane xSplit="2" ySplit="5" topLeftCell="C6" activePane="bottomRight" state="frozen"/>
      <selection pane="bottomRight" activeCell="B1" sqref="B1"/>
    </sheetView>
  </sheetViews>
  <sheetFormatPr defaultColWidth="9.00390625" defaultRowHeight="14.25"/>
  <cols>
    <col min="1" max="1" width="8.125" style="102" customWidth="1"/>
    <col min="2" max="2" width="44.75390625" style="102" customWidth="1"/>
    <col min="3" max="3" width="12.375" style="102" customWidth="1"/>
    <col min="4" max="4" width="14.875" style="103" customWidth="1"/>
    <col min="5" max="5" width="15.375" style="104" customWidth="1"/>
    <col min="6" max="6" width="18.50390625" style="104" customWidth="1"/>
    <col min="7" max="7" width="16.75390625" style="103" customWidth="1"/>
    <col min="8" max="16384" width="9.00390625" style="103" customWidth="1"/>
  </cols>
  <sheetData>
    <row r="1" spans="2:4" ht="14.25">
      <c r="B1" s="105" t="s">
        <v>2881</v>
      </c>
      <c r="C1" s="105"/>
      <c r="D1" s="90"/>
    </row>
    <row r="2" spans="1:7" s="100" customFormat="1" ht="22.5">
      <c r="A2" s="106" t="s">
        <v>2882</v>
      </c>
      <c r="B2" s="106"/>
      <c r="C2" s="106"/>
      <c r="D2" s="106"/>
      <c r="E2" s="106"/>
      <c r="F2" s="106"/>
      <c r="G2" s="106"/>
    </row>
    <row r="3" spans="2:7" ht="18.75">
      <c r="B3" s="107"/>
      <c r="C3" s="107"/>
      <c r="D3" s="108"/>
      <c r="E3" s="109"/>
      <c r="F3" s="109"/>
      <c r="G3" s="110" t="s">
        <v>2</v>
      </c>
    </row>
    <row r="4" spans="1:7" ht="24" customHeight="1">
      <c r="A4" s="111" t="s">
        <v>2883</v>
      </c>
      <c r="B4" s="112" t="s">
        <v>2702</v>
      </c>
      <c r="C4" s="113" t="s">
        <v>47</v>
      </c>
      <c r="D4" s="114" t="s">
        <v>6</v>
      </c>
      <c r="E4" s="114"/>
      <c r="F4" s="114"/>
      <c r="G4" s="114"/>
    </row>
    <row r="5" spans="1:7" ht="28.5">
      <c r="A5" s="115"/>
      <c r="B5" s="112"/>
      <c r="C5" s="116"/>
      <c r="D5" s="114" t="s">
        <v>87</v>
      </c>
      <c r="E5" s="117" t="s">
        <v>2884</v>
      </c>
      <c r="F5" s="117" t="s">
        <v>2885</v>
      </c>
      <c r="G5" s="117" t="s">
        <v>2886</v>
      </c>
    </row>
    <row r="6" spans="1:7" ht="30.75" customHeight="1">
      <c r="A6" s="115"/>
      <c r="B6" s="112" t="s">
        <v>2887</v>
      </c>
      <c r="C6" s="116">
        <v>13863</v>
      </c>
      <c r="D6" s="118">
        <f aca="true" t="shared" si="0" ref="D6:G6">D7+D12+D16+D20+D25+D30+D43+D49+D53+D54+D60+D66+D70+D75+D80+D83+D88+D93+D98+D103+D112+D119+D128+D134+D138+D144+D149+D150+D159+D171+D172</f>
        <v>29907</v>
      </c>
      <c r="E6" s="118">
        <f t="shared" si="0"/>
        <v>28492</v>
      </c>
      <c r="F6" s="118">
        <f t="shared" si="0"/>
        <v>3</v>
      </c>
      <c r="G6" s="118">
        <f t="shared" si="0"/>
        <v>1412</v>
      </c>
    </row>
    <row r="7" spans="1:7" ht="28.5">
      <c r="A7" s="119" t="s">
        <v>2888</v>
      </c>
      <c r="B7" s="119" t="s">
        <v>2889</v>
      </c>
      <c r="C7" s="119"/>
      <c r="D7" s="120"/>
      <c r="E7" s="120"/>
      <c r="F7" s="120"/>
      <c r="G7" s="121"/>
    </row>
    <row r="8" spans="1:7" ht="14.25">
      <c r="A8" s="119" t="s">
        <v>2890</v>
      </c>
      <c r="B8" s="119" t="s">
        <v>2891</v>
      </c>
      <c r="C8" s="119"/>
      <c r="D8" s="122"/>
      <c r="E8" s="122"/>
      <c r="F8" s="122"/>
      <c r="G8" s="121"/>
    </row>
    <row r="9" spans="1:7" ht="14.25">
      <c r="A9" s="119" t="s">
        <v>2892</v>
      </c>
      <c r="B9" s="119" t="s">
        <v>2893</v>
      </c>
      <c r="C9" s="119"/>
      <c r="D9" s="122"/>
      <c r="E9" s="122"/>
      <c r="F9" s="122"/>
      <c r="G9" s="121"/>
    </row>
    <row r="10" spans="1:7" ht="14.25">
      <c r="A10" s="119" t="s">
        <v>2894</v>
      </c>
      <c r="B10" s="119" t="s">
        <v>2895</v>
      </c>
      <c r="C10" s="119"/>
      <c r="D10" s="120"/>
      <c r="E10" s="120"/>
      <c r="F10" s="120"/>
      <c r="G10" s="121"/>
    </row>
    <row r="11" spans="1:7" ht="14.25">
      <c r="A11" s="119" t="s">
        <v>2896</v>
      </c>
      <c r="B11" s="119" t="s">
        <v>2897</v>
      </c>
      <c r="C11" s="119"/>
      <c r="D11" s="122"/>
      <c r="E11" s="122"/>
      <c r="F11" s="122"/>
      <c r="G11" s="121"/>
    </row>
    <row r="12" spans="1:7" ht="14.25">
      <c r="A12" s="119" t="s">
        <v>2898</v>
      </c>
      <c r="B12" s="119" t="s">
        <v>2899</v>
      </c>
      <c r="C12" s="119">
        <v>2</v>
      </c>
      <c r="D12" s="122"/>
      <c r="E12" s="123"/>
      <c r="F12" s="123"/>
      <c r="G12" s="121"/>
    </row>
    <row r="13" spans="1:7" ht="14.25">
      <c r="A13" s="119" t="s">
        <v>2900</v>
      </c>
      <c r="B13" s="119" t="s">
        <v>2901</v>
      </c>
      <c r="C13" s="119"/>
      <c r="D13" s="122"/>
      <c r="E13" s="122"/>
      <c r="F13" s="122"/>
      <c r="G13" s="121"/>
    </row>
    <row r="14" spans="1:7" ht="14.25">
      <c r="A14" s="119" t="s">
        <v>2902</v>
      </c>
      <c r="B14" s="119" t="s">
        <v>2903</v>
      </c>
      <c r="C14" s="119"/>
      <c r="D14" s="122"/>
      <c r="E14" s="123"/>
      <c r="F14" s="123"/>
      <c r="G14" s="121"/>
    </row>
    <row r="15" spans="1:7" ht="14.25">
      <c r="A15" s="119" t="s">
        <v>2904</v>
      </c>
      <c r="B15" s="119" t="s">
        <v>2905</v>
      </c>
      <c r="C15" s="119">
        <v>2</v>
      </c>
      <c r="D15" s="120"/>
      <c r="E15" s="120"/>
      <c r="F15" s="120"/>
      <c r="G15" s="120"/>
    </row>
    <row r="16" spans="1:7" ht="28.5">
      <c r="A16" s="119" t="s">
        <v>2906</v>
      </c>
      <c r="B16" s="119" t="s">
        <v>2907</v>
      </c>
      <c r="C16" s="119"/>
      <c r="D16" s="122"/>
      <c r="E16" s="122"/>
      <c r="F16" s="122"/>
      <c r="G16" s="122"/>
    </row>
    <row r="17" spans="1:7" ht="14.25">
      <c r="A17" s="119" t="s">
        <v>2908</v>
      </c>
      <c r="B17" s="119" t="s">
        <v>2901</v>
      </c>
      <c r="C17" s="119"/>
      <c r="D17" s="122"/>
      <c r="E17" s="122"/>
      <c r="F17" s="122"/>
      <c r="G17" s="122"/>
    </row>
    <row r="18" spans="1:7" ht="14.25">
      <c r="A18" s="119" t="s">
        <v>2909</v>
      </c>
      <c r="B18" s="119" t="s">
        <v>2903</v>
      </c>
      <c r="C18" s="119"/>
      <c r="D18" s="122"/>
      <c r="E18" s="122"/>
      <c r="F18" s="122"/>
      <c r="G18" s="122"/>
    </row>
    <row r="19" spans="1:7" ht="14.25">
      <c r="A19" s="119" t="s">
        <v>2910</v>
      </c>
      <c r="B19" s="119" t="s">
        <v>2911</v>
      </c>
      <c r="C19" s="119"/>
      <c r="D19" s="122"/>
      <c r="E19" s="122"/>
      <c r="F19" s="122"/>
      <c r="G19" s="122"/>
    </row>
    <row r="20" spans="1:7" ht="14.25">
      <c r="A20" s="119" t="s">
        <v>2912</v>
      </c>
      <c r="B20" s="119" t="s">
        <v>2913</v>
      </c>
      <c r="C20" s="119"/>
      <c r="D20" s="122"/>
      <c r="E20" s="120"/>
      <c r="F20" s="120"/>
      <c r="G20" s="121"/>
    </row>
    <row r="21" spans="1:7" ht="14.25">
      <c r="A21" s="119" t="s">
        <v>2914</v>
      </c>
      <c r="B21" s="119" t="s">
        <v>2915</v>
      </c>
      <c r="C21" s="119"/>
      <c r="D21" s="122"/>
      <c r="E21" s="122"/>
      <c r="F21" s="122"/>
      <c r="G21" s="121"/>
    </row>
    <row r="22" spans="1:7" ht="14.25">
      <c r="A22" s="119" t="s">
        <v>2916</v>
      </c>
      <c r="B22" s="119" t="s">
        <v>2917</v>
      </c>
      <c r="C22" s="119"/>
      <c r="D22" s="122"/>
      <c r="E22" s="122"/>
      <c r="F22" s="122"/>
      <c r="G22" s="121"/>
    </row>
    <row r="23" spans="1:7" ht="14.25">
      <c r="A23" s="119" t="s">
        <v>2918</v>
      </c>
      <c r="B23" s="119" t="s">
        <v>2919</v>
      </c>
      <c r="C23" s="119"/>
      <c r="D23" s="120"/>
      <c r="E23" s="120"/>
      <c r="F23" s="120"/>
      <c r="G23" s="121"/>
    </row>
    <row r="24" spans="1:7" ht="14.25">
      <c r="A24" s="119" t="s">
        <v>2920</v>
      </c>
      <c r="B24" s="119" t="s">
        <v>2921</v>
      </c>
      <c r="C24" s="119"/>
      <c r="D24" s="122"/>
      <c r="E24" s="122"/>
      <c r="F24" s="122"/>
      <c r="G24" s="121"/>
    </row>
    <row r="25" spans="1:7" ht="14.25">
      <c r="A25" s="119" t="s">
        <v>2922</v>
      </c>
      <c r="B25" s="119" t="s">
        <v>2923</v>
      </c>
      <c r="C25" s="119"/>
      <c r="D25" s="122"/>
      <c r="E25" s="122"/>
      <c r="F25" s="122"/>
      <c r="G25" s="121"/>
    </row>
    <row r="26" spans="1:7" ht="14.25">
      <c r="A26" s="119" t="s">
        <v>2924</v>
      </c>
      <c r="B26" s="119" t="s">
        <v>2925</v>
      </c>
      <c r="C26" s="119"/>
      <c r="D26" s="122"/>
      <c r="E26" s="122"/>
      <c r="F26" s="122"/>
      <c r="G26" s="121"/>
    </row>
    <row r="27" spans="1:7" ht="14.25">
      <c r="A27" s="119" t="s">
        <v>2926</v>
      </c>
      <c r="B27" s="119" t="s">
        <v>2927</v>
      </c>
      <c r="C27" s="119"/>
      <c r="D27" s="122"/>
      <c r="E27" s="122"/>
      <c r="F27" s="122"/>
      <c r="G27" s="121"/>
    </row>
    <row r="28" spans="1:7" ht="14.25">
      <c r="A28" s="119" t="s">
        <v>2928</v>
      </c>
      <c r="B28" s="119" t="s">
        <v>2929</v>
      </c>
      <c r="C28" s="119"/>
      <c r="D28" s="122"/>
      <c r="E28" s="122"/>
      <c r="F28" s="122"/>
      <c r="G28" s="121"/>
    </row>
    <row r="29" spans="1:7" ht="14.25">
      <c r="A29" s="119" t="s">
        <v>2930</v>
      </c>
      <c r="B29" s="119" t="s">
        <v>2931</v>
      </c>
      <c r="C29" s="119"/>
      <c r="D29" s="122"/>
      <c r="E29" s="122"/>
      <c r="F29" s="122"/>
      <c r="G29" s="121"/>
    </row>
    <row r="30" spans="1:7" ht="28.5">
      <c r="A30" s="119" t="s">
        <v>2932</v>
      </c>
      <c r="B30" s="119" t="s">
        <v>2933</v>
      </c>
      <c r="C30" s="124">
        <v>10724</v>
      </c>
      <c r="D30" s="122">
        <v>26131</v>
      </c>
      <c r="E30" s="122">
        <v>25310</v>
      </c>
      <c r="F30" s="122"/>
      <c r="G30" s="121">
        <v>821</v>
      </c>
    </row>
    <row r="31" spans="1:7" ht="14.25">
      <c r="A31" s="119" t="s">
        <v>2934</v>
      </c>
      <c r="B31" s="119" t="s">
        <v>2935</v>
      </c>
      <c r="C31" s="119">
        <v>8288</v>
      </c>
      <c r="D31" s="120">
        <v>20494</v>
      </c>
      <c r="E31" s="120">
        <v>20069</v>
      </c>
      <c r="F31" s="120"/>
      <c r="G31" s="121">
        <v>425</v>
      </c>
    </row>
    <row r="32" spans="1:7" ht="14.25">
      <c r="A32" s="119" t="s">
        <v>2936</v>
      </c>
      <c r="B32" s="119" t="s">
        <v>2937</v>
      </c>
      <c r="C32" s="119">
        <v>2182</v>
      </c>
      <c r="D32" s="122">
        <v>1200</v>
      </c>
      <c r="E32" s="122">
        <v>1200</v>
      </c>
      <c r="F32" s="122"/>
      <c r="G32" s="121"/>
    </row>
    <row r="33" spans="1:7" ht="14.25">
      <c r="A33" s="119" t="s">
        <v>2938</v>
      </c>
      <c r="B33" s="119" t="s">
        <v>2939</v>
      </c>
      <c r="C33" s="119"/>
      <c r="D33" s="122">
        <v>1929</v>
      </c>
      <c r="E33" s="122">
        <v>1929</v>
      </c>
      <c r="F33" s="122"/>
      <c r="G33" s="121"/>
    </row>
    <row r="34" spans="1:7" ht="14.25">
      <c r="A34" s="119" t="s">
        <v>2940</v>
      </c>
      <c r="B34" s="119" t="s">
        <v>2941</v>
      </c>
      <c r="C34" s="119"/>
      <c r="D34" s="122"/>
      <c r="E34" s="122"/>
      <c r="F34" s="122"/>
      <c r="G34" s="121"/>
    </row>
    <row r="35" spans="1:7" ht="14.25">
      <c r="A35" s="119" t="s">
        <v>2942</v>
      </c>
      <c r="B35" s="119" t="s">
        <v>2943</v>
      </c>
      <c r="C35" s="119">
        <v>106</v>
      </c>
      <c r="D35" s="122">
        <v>264</v>
      </c>
      <c r="E35" s="122">
        <v>264</v>
      </c>
      <c r="F35" s="122"/>
      <c r="G35" s="121"/>
    </row>
    <row r="36" spans="1:7" ht="14.25">
      <c r="A36" s="119" t="s">
        <v>2944</v>
      </c>
      <c r="B36" s="119" t="s">
        <v>2945</v>
      </c>
      <c r="C36" s="119">
        <v>1</v>
      </c>
      <c r="D36" s="120">
        <v>35</v>
      </c>
      <c r="E36" s="120">
        <v>35</v>
      </c>
      <c r="F36" s="120"/>
      <c r="G36" s="121"/>
    </row>
    <row r="37" spans="1:7" ht="14.25">
      <c r="A37" s="119" t="s">
        <v>2946</v>
      </c>
      <c r="B37" s="119" t="s">
        <v>2947</v>
      </c>
      <c r="C37" s="119"/>
      <c r="D37" s="122"/>
      <c r="E37" s="122"/>
      <c r="F37" s="122"/>
      <c r="G37" s="121"/>
    </row>
    <row r="38" spans="1:7" ht="14.25">
      <c r="A38" s="119" t="s">
        <v>2948</v>
      </c>
      <c r="B38" s="119" t="s">
        <v>2949</v>
      </c>
      <c r="C38" s="119"/>
      <c r="D38" s="122"/>
      <c r="E38" s="122"/>
      <c r="F38" s="122"/>
      <c r="G38" s="121"/>
    </row>
    <row r="39" spans="1:7" ht="14.25">
      <c r="A39" s="119" t="s">
        <v>2950</v>
      </c>
      <c r="B39" s="119" t="s">
        <v>2951</v>
      </c>
      <c r="C39" s="119"/>
      <c r="D39" s="122"/>
      <c r="E39" s="122"/>
      <c r="F39" s="122"/>
      <c r="G39" s="121"/>
    </row>
    <row r="40" spans="1:7" ht="14.25">
      <c r="A40" s="119" t="s">
        <v>2952</v>
      </c>
      <c r="B40" s="119" t="s">
        <v>2953</v>
      </c>
      <c r="C40" s="119">
        <v>148</v>
      </c>
      <c r="D40" s="122">
        <v>1250</v>
      </c>
      <c r="E40" s="122">
        <v>854</v>
      </c>
      <c r="F40" s="122"/>
      <c r="G40" s="121">
        <v>396</v>
      </c>
    </row>
    <row r="41" spans="1:7" ht="14.25">
      <c r="A41" s="119" t="s">
        <v>2954</v>
      </c>
      <c r="B41" s="119" t="s">
        <v>2359</v>
      </c>
      <c r="C41" s="119"/>
      <c r="D41" s="122"/>
      <c r="E41" s="122"/>
      <c r="F41" s="122"/>
      <c r="G41" s="121"/>
    </row>
    <row r="42" spans="1:7" ht="14.25">
      <c r="A42" s="119" t="s">
        <v>2955</v>
      </c>
      <c r="B42" s="119" t="s">
        <v>2956</v>
      </c>
      <c r="C42" s="119"/>
      <c r="D42" s="122">
        <v>959</v>
      </c>
      <c r="E42" s="122">
        <v>959</v>
      </c>
      <c r="F42" s="122"/>
      <c r="G42" s="121"/>
    </row>
    <row r="43" spans="1:7" ht="14.25">
      <c r="A43" s="119" t="s">
        <v>2957</v>
      </c>
      <c r="B43" s="119" t="s">
        <v>2958</v>
      </c>
      <c r="C43" s="119"/>
      <c r="D43" s="122"/>
      <c r="E43" s="122"/>
      <c r="F43" s="122"/>
      <c r="G43" s="121"/>
    </row>
    <row r="44" spans="1:7" ht="14.25">
      <c r="A44" s="119" t="s">
        <v>2959</v>
      </c>
      <c r="B44" s="119" t="s">
        <v>2960</v>
      </c>
      <c r="C44" s="119"/>
      <c r="D44" s="122"/>
      <c r="E44" s="122"/>
      <c r="F44" s="122"/>
      <c r="G44" s="121"/>
    </row>
    <row r="45" spans="1:7" ht="14.25">
      <c r="A45" s="119" t="s">
        <v>2961</v>
      </c>
      <c r="B45" s="119" t="s">
        <v>2962</v>
      </c>
      <c r="C45" s="119"/>
      <c r="D45" s="122"/>
      <c r="E45" s="122"/>
      <c r="F45" s="122"/>
      <c r="G45" s="121"/>
    </row>
    <row r="46" spans="1:7" ht="14.25">
      <c r="A46" s="119" t="s">
        <v>2963</v>
      </c>
      <c r="B46" s="119" t="s">
        <v>2964</v>
      </c>
      <c r="C46" s="119"/>
      <c r="D46" s="122"/>
      <c r="E46" s="122"/>
      <c r="F46" s="122"/>
      <c r="G46" s="121"/>
    </row>
    <row r="47" spans="1:7" ht="14.25">
      <c r="A47" s="119" t="s">
        <v>2965</v>
      </c>
      <c r="B47" s="119" t="s">
        <v>2966</v>
      </c>
      <c r="C47" s="119"/>
      <c r="D47" s="122"/>
      <c r="E47" s="122"/>
      <c r="F47" s="122"/>
      <c r="G47" s="121"/>
    </row>
    <row r="48" spans="1:7" ht="14.25">
      <c r="A48" s="119" t="s">
        <v>2967</v>
      </c>
      <c r="B48" s="119" t="s">
        <v>2968</v>
      </c>
      <c r="C48" s="119"/>
      <c r="D48" s="122"/>
      <c r="E48" s="122"/>
      <c r="F48" s="122"/>
      <c r="G48" s="121"/>
    </row>
    <row r="49" spans="1:7" ht="14.25">
      <c r="A49" s="119" t="s">
        <v>2969</v>
      </c>
      <c r="B49" s="119" t="s">
        <v>2970</v>
      </c>
      <c r="C49" s="119">
        <v>100</v>
      </c>
      <c r="D49" s="122">
        <v>577</v>
      </c>
      <c r="E49" s="122">
        <v>569</v>
      </c>
      <c r="F49" s="122"/>
      <c r="G49" s="121">
        <v>8</v>
      </c>
    </row>
    <row r="50" spans="1:7" s="101" customFormat="1" ht="14.25">
      <c r="A50" s="119" t="s">
        <v>2971</v>
      </c>
      <c r="B50" s="119" t="s">
        <v>2935</v>
      </c>
      <c r="C50" s="119">
        <v>100</v>
      </c>
      <c r="D50" s="122">
        <v>577</v>
      </c>
      <c r="E50" s="120">
        <v>569</v>
      </c>
      <c r="F50" s="120"/>
      <c r="G50" s="125">
        <v>8</v>
      </c>
    </row>
    <row r="51" spans="1:7" s="101" customFormat="1" ht="14.25">
      <c r="A51" s="119" t="s">
        <v>2972</v>
      </c>
      <c r="B51" s="119" t="s">
        <v>2937</v>
      </c>
      <c r="C51" s="119"/>
      <c r="D51" s="120"/>
      <c r="E51" s="120"/>
      <c r="F51" s="120"/>
      <c r="G51" s="120"/>
    </row>
    <row r="52" spans="1:7" ht="14.25">
      <c r="A52" s="119" t="s">
        <v>2973</v>
      </c>
      <c r="B52" s="119" t="s">
        <v>2974</v>
      </c>
      <c r="C52" s="119"/>
      <c r="D52" s="121"/>
      <c r="E52" s="126"/>
      <c r="F52" s="126"/>
      <c r="G52" s="121"/>
    </row>
    <row r="53" spans="1:7" ht="14.25">
      <c r="A53" s="119" t="s">
        <v>2975</v>
      </c>
      <c r="B53" s="119" t="s">
        <v>2976</v>
      </c>
      <c r="C53" s="119"/>
      <c r="D53" s="121">
        <v>1010</v>
      </c>
      <c r="E53" s="126">
        <v>1010</v>
      </c>
      <c r="F53" s="126"/>
      <c r="G53" s="121"/>
    </row>
    <row r="54" spans="1:7" ht="28.5">
      <c r="A54" s="119" t="s">
        <v>2977</v>
      </c>
      <c r="B54" s="119" t="s">
        <v>2978</v>
      </c>
      <c r="C54" s="119">
        <v>1</v>
      </c>
      <c r="D54" s="121"/>
      <c r="E54" s="126"/>
      <c r="F54" s="126"/>
      <c r="G54" s="121"/>
    </row>
    <row r="55" spans="1:7" ht="14.25">
      <c r="A55" s="119" t="s">
        <v>2979</v>
      </c>
      <c r="B55" s="119" t="s">
        <v>2980</v>
      </c>
      <c r="C55" s="119"/>
      <c r="D55" s="121"/>
      <c r="E55" s="126"/>
      <c r="F55" s="126"/>
      <c r="G55" s="121"/>
    </row>
    <row r="56" spans="1:7" ht="14.25">
      <c r="A56" s="119" t="s">
        <v>2981</v>
      </c>
      <c r="B56" s="119" t="s">
        <v>2982</v>
      </c>
      <c r="C56" s="119">
        <v>1</v>
      </c>
      <c r="D56" s="121"/>
      <c r="E56" s="126"/>
      <c r="F56" s="126"/>
      <c r="G56" s="121"/>
    </row>
    <row r="57" spans="1:7" ht="14.25">
      <c r="A57" s="119" t="s">
        <v>2983</v>
      </c>
      <c r="B57" s="119" t="s">
        <v>2984</v>
      </c>
      <c r="C57" s="119"/>
      <c r="D57" s="121"/>
      <c r="E57" s="126"/>
      <c r="F57" s="126"/>
      <c r="G57" s="121"/>
    </row>
    <row r="58" spans="1:7" ht="14.25">
      <c r="A58" s="119" t="s">
        <v>2985</v>
      </c>
      <c r="B58" s="119" t="s">
        <v>2986</v>
      </c>
      <c r="C58" s="119"/>
      <c r="D58" s="121"/>
      <c r="E58" s="126"/>
      <c r="F58" s="126"/>
      <c r="G58" s="121"/>
    </row>
    <row r="59" spans="1:7" ht="14.25">
      <c r="A59" s="119" t="s">
        <v>2987</v>
      </c>
      <c r="B59" s="119" t="s">
        <v>2988</v>
      </c>
      <c r="C59" s="119"/>
      <c r="D59" s="121"/>
      <c r="E59" s="127"/>
      <c r="F59" s="127"/>
      <c r="G59" s="121"/>
    </row>
    <row r="60" spans="1:7" ht="28.5">
      <c r="A60" s="119" t="s">
        <v>2989</v>
      </c>
      <c r="B60" s="119" t="s">
        <v>2990</v>
      </c>
      <c r="C60" s="119">
        <v>1535</v>
      </c>
      <c r="D60" s="121">
        <v>791</v>
      </c>
      <c r="E60" s="126">
        <v>385</v>
      </c>
      <c r="F60" s="126"/>
      <c r="G60" s="121">
        <v>406</v>
      </c>
    </row>
    <row r="61" spans="1:7" ht="14.25">
      <c r="A61" s="119" t="s">
        <v>2991</v>
      </c>
      <c r="B61" s="119" t="s">
        <v>2960</v>
      </c>
      <c r="C61" s="119">
        <v>416</v>
      </c>
      <c r="D61" s="121">
        <v>253</v>
      </c>
      <c r="E61" s="126"/>
      <c r="F61" s="126"/>
      <c r="G61" s="121">
        <v>253</v>
      </c>
    </row>
    <row r="62" spans="1:7" ht="14.25">
      <c r="A62" s="119" t="s">
        <v>2992</v>
      </c>
      <c r="B62" s="119" t="s">
        <v>2962</v>
      </c>
      <c r="C62" s="119">
        <v>1019</v>
      </c>
      <c r="D62" s="121">
        <v>538</v>
      </c>
      <c r="E62" s="126">
        <v>385</v>
      </c>
      <c r="F62" s="126"/>
      <c r="G62" s="121">
        <v>153</v>
      </c>
    </row>
    <row r="63" spans="1:7" ht="14.25">
      <c r="A63" s="119" t="s">
        <v>2993</v>
      </c>
      <c r="B63" s="119" t="s">
        <v>2964</v>
      </c>
      <c r="C63" s="119"/>
      <c r="D63" s="121"/>
      <c r="E63" s="126"/>
      <c r="F63" s="126"/>
      <c r="G63" s="121"/>
    </row>
    <row r="64" spans="1:7" ht="14.25">
      <c r="A64" s="119" t="s">
        <v>2994</v>
      </c>
      <c r="B64" s="119" t="s">
        <v>2966</v>
      </c>
      <c r="C64" s="119"/>
      <c r="D64" s="121"/>
      <c r="E64" s="126"/>
      <c r="F64" s="126"/>
      <c r="G64" s="121"/>
    </row>
    <row r="65" spans="1:7" ht="14.25">
      <c r="A65" s="119" t="s">
        <v>2995</v>
      </c>
      <c r="B65" s="119" t="s">
        <v>2996</v>
      </c>
      <c r="C65" s="119">
        <v>100</v>
      </c>
      <c r="D65" s="121"/>
      <c r="E65" s="126"/>
      <c r="F65" s="126"/>
      <c r="G65" s="121"/>
    </row>
    <row r="66" spans="1:7" ht="14.25">
      <c r="A66" s="119" t="s">
        <v>2997</v>
      </c>
      <c r="B66" s="119" t="s">
        <v>2998</v>
      </c>
      <c r="C66" s="119">
        <v>740</v>
      </c>
      <c r="D66" s="121">
        <v>627</v>
      </c>
      <c r="E66" s="126">
        <v>450</v>
      </c>
      <c r="F66" s="126"/>
      <c r="G66" s="121">
        <v>177</v>
      </c>
    </row>
    <row r="67" spans="1:7" ht="14.25">
      <c r="A67" s="119" t="s">
        <v>2999</v>
      </c>
      <c r="B67" s="119" t="s">
        <v>3000</v>
      </c>
      <c r="C67" s="119">
        <v>740</v>
      </c>
      <c r="D67" s="121">
        <v>627</v>
      </c>
      <c r="E67" s="126">
        <v>450</v>
      </c>
      <c r="F67" s="126"/>
      <c r="G67" s="121">
        <v>177</v>
      </c>
    </row>
    <row r="68" spans="1:7" ht="14.25">
      <c r="A68" s="119" t="s">
        <v>3001</v>
      </c>
      <c r="B68" s="119" t="s">
        <v>3002</v>
      </c>
      <c r="C68" s="119"/>
      <c r="D68" s="121"/>
      <c r="E68" s="126"/>
      <c r="F68" s="126"/>
      <c r="G68" s="121"/>
    </row>
    <row r="69" spans="1:7" ht="14.25">
      <c r="A69" s="119" t="s">
        <v>3003</v>
      </c>
      <c r="B69" s="119" t="s">
        <v>3004</v>
      </c>
      <c r="C69" s="119"/>
      <c r="D69" s="121"/>
      <c r="E69" s="126"/>
      <c r="F69" s="126"/>
      <c r="G69" s="121"/>
    </row>
    <row r="70" spans="1:7" ht="28.5">
      <c r="A70" s="119" t="s">
        <v>3005</v>
      </c>
      <c r="B70" s="119" t="s">
        <v>3006</v>
      </c>
      <c r="C70" s="119"/>
      <c r="D70" s="121"/>
      <c r="E70" s="126"/>
      <c r="F70" s="126"/>
      <c r="G70" s="121"/>
    </row>
    <row r="71" spans="1:7" ht="14.25">
      <c r="A71" s="119" t="s">
        <v>3007</v>
      </c>
      <c r="B71" s="119" t="s">
        <v>2903</v>
      </c>
      <c r="C71" s="119"/>
      <c r="D71" s="121"/>
      <c r="E71" s="126"/>
      <c r="F71" s="126"/>
      <c r="G71" s="121"/>
    </row>
    <row r="72" spans="1:7" ht="14.25">
      <c r="A72" s="119" t="s">
        <v>3008</v>
      </c>
      <c r="B72" s="119" t="s">
        <v>3009</v>
      </c>
      <c r="C72" s="119"/>
      <c r="D72" s="121"/>
      <c r="E72" s="126"/>
      <c r="F72" s="126"/>
      <c r="G72" s="121"/>
    </row>
    <row r="73" spans="1:7" ht="14.25">
      <c r="A73" s="119" t="s">
        <v>3010</v>
      </c>
      <c r="B73" s="119" t="s">
        <v>3011</v>
      </c>
      <c r="C73" s="119"/>
      <c r="D73" s="121"/>
      <c r="E73" s="126"/>
      <c r="F73" s="126"/>
      <c r="G73" s="121"/>
    </row>
    <row r="74" spans="1:7" ht="14.25">
      <c r="A74" s="119" t="s">
        <v>3012</v>
      </c>
      <c r="B74" s="119" t="s">
        <v>3013</v>
      </c>
      <c r="C74" s="119"/>
      <c r="D74" s="121"/>
      <c r="E74" s="126"/>
      <c r="F74" s="126"/>
      <c r="G74" s="121"/>
    </row>
    <row r="75" spans="1:7" ht="14.25">
      <c r="A75" s="119" t="s">
        <v>3014</v>
      </c>
      <c r="B75" s="119" t="s">
        <v>3015</v>
      </c>
      <c r="C75" s="119"/>
      <c r="D75" s="121"/>
      <c r="E75" s="126"/>
      <c r="F75" s="126"/>
      <c r="G75" s="121"/>
    </row>
    <row r="76" spans="1:7" ht="14.25">
      <c r="A76" s="119" t="s">
        <v>3016</v>
      </c>
      <c r="B76" s="119" t="s">
        <v>2903</v>
      </c>
      <c r="C76" s="119"/>
      <c r="D76" s="121"/>
      <c r="E76" s="126"/>
      <c r="F76" s="126"/>
      <c r="G76" s="121"/>
    </row>
    <row r="77" spans="1:7" ht="14.25">
      <c r="A77" s="119" t="s">
        <v>3017</v>
      </c>
      <c r="B77" s="119" t="s">
        <v>3009</v>
      </c>
      <c r="C77" s="119"/>
      <c r="D77" s="121"/>
      <c r="E77" s="126"/>
      <c r="F77" s="126"/>
      <c r="G77" s="121"/>
    </row>
    <row r="78" spans="1:7" ht="14.25">
      <c r="A78" s="119" t="s">
        <v>3018</v>
      </c>
      <c r="B78" s="119" t="s">
        <v>3019</v>
      </c>
      <c r="C78" s="119"/>
      <c r="D78" s="121"/>
      <c r="E78" s="126"/>
      <c r="F78" s="126"/>
      <c r="G78" s="121"/>
    </row>
    <row r="79" spans="1:7" ht="14.25">
      <c r="A79" s="119" t="s">
        <v>3020</v>
      </c>
      <c r="B79" s="119" t="s">
        <v>3021</v>
      </c>
      <c r="C79" s="119"/>
      <c r="D79" s="121"/>
      <c r="E79" s="126"/>
      <c r="F79" s="126"/>
      <c r="G79" s="121"/>
    </row>
    <row r="80" spans="1:7" ht="14.25">
      <c r="A80" s="119" t="s">
        <v>3022</v>
      </c>
      <c r="B80" s="119" t="s">
        <v>3023</v>
      </c>
      <c r="C80" s="119"/>
      <c r="D80" s="121"/>
      <c r="E80" s="126"/>
      <c r="F80" s="126"/>
      <c r="G80" s="121"/>
    </row>
    <row r="81" spans="1:7" ht="14.25">
      <c r="A81" s="119" t="s">
        <v>3024</v>
      </c>
      <c r="B81" s="119" t="s">
        <v>1772</v>
      </c>
      <c r="C81" s="119"/>
      <c r="D81" s="121"/>
      <c r="E81" s="126"/>
      <c r="F81" s="126"/>
      <c r="G81" s="121"/>
    </row>
    <row r="82" spans="1:7" ht="14.25">
      <c r="A82" s="119" t="s">
        <v>3025</v>
      </c>
      <c r="B82" s="119" t="s">
        <v>3026</v>
      </c>
      <c r="C82" s="119"/>
      <c r="D82" s="121"/>
      <c r="E82" s="126"/>
      <c r="F82" s="126"/>
      <c r="G82" s="121"/>
    </row>
    <row r="83" spans="1:7" ht="28.5">
      <c r="A83" s="119" t="s">
        <v>3027</v>
      </c>
      <c r="B83" s="119" t="s">
        <v>3028</v>
      </c>
      <c r="C83" s="119"/>
      <c r="D83" s="121"/>
      <c r="E83" s="126"/>
      <c r="F83" s="126"/>
      <c r="G83" s="121"/>
    </row>
    <row r="84" spans="1:7" ht="14.25">
      <c r="A84" s="119" t="s">
        <v>3029</v>
      </c>
      <c r="B84" s="119" t="s">
        <v>1772</v>
      </c>
      <c r="C84" s="119"/>
      <c r="D84" s="121"/>
      <c r="E84" s="126"/>
      <c r="F84" s="126"/>
      <c r="G84" s="121"/>
    </row>
    <row r="85" spans="1:7" ht="14.25">
      <c r="A85" s="119" t="s">
        <v>3030</v>
      </c>
      <c r="B85" s="119" t="s">
        <v>3031</v>
      </c>
      <c r="C85" s="119"/>
      <c r="D85" s="121"/>
      <c r="E85" s="126"/>
      <c r="F85" s="126"/>
      <c r="G85" s="121"/>
    </row>
    <row r="86" spans="1:7" ht="14.25">
      <c r="A86" s="119" t="s">
        <v>3032</v>
      </c>
      <c r="B86" s="119" t="s">
        <v>3033</v>
      </c>
      <c r="C86" s="119"/>
      <c r="D86" s="121"/>
      <c r="E86" s="126"/>
      <c r="F86" s="126"/>
      <c r="G86" s="121"/>
    </row>
    <row r="87" spans="1:7" ht="14.25">
      <c r="A87" s="119" t="s">
        <v>3034</v>
      </c>
      <c r="B87" s="119" t="s">
        <v>3035</v>
      </c>
      <c r="C87" s="119"/>
      <c r="D87" s="121"/>
      <c r="E87" s="126"/>
      <c r="F87" s="126"/>
      <c r="G87" s="121"/>
    </row>
    <row r="88" spans="1:7" ht="28.5">
      <c r="A88" s="119" t="s">
        <v>3036</v>
      </c>
      <c r="B88" s="119" t="s">
        <v>3037</v>
      </c>
      <c r="C88" s="119"/>
      <c r="D88" s="121"/>
      <c r="E88" s="126"/>
      <c r="F88" s="126"/>
      <c r="G88" s="121"/>
    </row>
    <row r="89" spans="1:7" ht="14.25">
      <c r="A89" s="119" t="s">
        <v>3038</v>
      </c>
      <c r="B89" s="119" t="s">
        <v>1863</v>
      </c>
      <c r="C89" s="119"/>
      <c r="D89" s="121"/>
      <c r="E89" s="126"/>
      <c r="F89" s="126"/>
      <c r="G89" s="121"/>
    </row>
    <row r="90" spans="1:7" ht="14.25">
      <c r="A90" s="119" t="s">
        <v>3039</v>
      </c>
      <c r="B90" s="119" t="s">
        <v>1865</v>
      </c>
      <c r="C90" s="119"/>
      <c r="D90" s="121"/>
      <c r="E90" s="126"/>
      <c r="F90" s="126"/>
      <c r="G90" s="121"/>
    </row>
    <row r="91" spans="1:7" ht="14.25">
      <c r="A91" s="119" t="s">
        <v>3040</v>
      </c>
      <c r="B91" s="119" t="s">
        <v>3041</v>
      </c>
      <c r="C91" s="119"/>
      <c r="D91" s="121"/>
      <c r="E91" s="126"/>
      <c r="F91" s="126"/>
      <c r="G91" s="121"/>
    </row>
    <row r="92" spans="1:7" ht="14.25">
      <c r="A92" s="119" t="s">
        <v>3042</v>
      </c>
      <c r="B92" s="119" t="s">
        <v>3043</v>
      </c>
      <c r="C92" s="119"/>
      <c r="D92" s="121"/>
      <c r="E92" s="126"/>
      <c r="F92" s="126"/>
      <c r="G92" s="121"/>
    </row>
    <row r="93" spans="1:7" ht="14.25">
      <c r="A93" s="119" t="s">
        <v>3044</v>
      </c>
      <c r="B93" s="119" t="s">
        <v>3045</v>
      </c>
      <c r="C93" s="119"/>
      <c r="D93" s="121"/>
      <c r="E93" s="126"/>
      <c r="F93" s="126"/>
      <c r="G93" s="121"/>
    </row>
    <row r="94" spans="1:7" ht="14.25">
      <c r="A94" s="119" t="s">
        <v>3046</v>
      </c>
      <c r="B94" s="119" t="s">
        <v>3041</v>
      </c>
      <c r="C94" s="119"/>
      <c r="D94" s="121"/>
      <c r="E94" s="126"/>
      <c r="F94" s="126"/>
      <c r="G94" s="121"/>
    </row>
    <row r="95" spans="1:7" ht="14.25">
      <c r="A95" s="119" t="s">
        <v>3047</v>
      </c>
      <c r="B95" s="119" t="s">
        <v>3048</v>
      </c>
      <c r="C95" s="119"/>
      <c r="D95" s="121"/>
      <c r="E95" s="126"/>
      <c r="F95" s="126"/>
      <c r="G95" s="121"/>
    </row>
    <row r="96" spans="1:7" ht="14.25">
      <c r="A96" s="119" t="s">
        <v>3049</v>
      </c>
      <c r="B96" s="119" t="s">
        <v>3050</v>
      </c>
      <c r="C96" s="119"/>
      <c r="D96" s="121"/>
      <c r="E96" s="126"/>
      <c r="F96" s="126"/>
      <c r="G96" s="121"/>
    </row>
    <row r="97" spans="1:7" ht="14.25">
      <c r="A97" s="119" t="s">
        <v>3051</v>
      </c>
      <c r="B97" s="119" t="s">
        <v>3052</v>
      </c>
      <c r="C97" s="119"/>
      <c r="D97" s="121"/>
      <c r="E97" s="126"/>
      <c r="F97" s="126"/>
      <c r="G97" s="121"/>
    </row>
    <row r="98" spans="1:7" ht="14.25">
      <c r="A98" s="119" t="s">
        <v>3053</v>
      </c>
      <c r="B98" s="119" t="s">
        <v>3054</v>
      </c>
      <c r="C98" s="119"/>
      <c r="D98" s="121"/>
      <c r="E98" s="126"/>
      <c r="F98" s="126"/>
      <c r="G98" s="121"/>
    </row>
    <row r="99" spans="1:7" ht="14.25">
      <c r="A99" s="119" t="s">
        <v>3055</v>
      </c>
      <c r="B99" s="119" t="s">
        <v>1877</v>
      </c>
      <c r="C99" s="119"/>
      <c r="D99" s="121"/>
      <c r="E99" s="126"/>
      <c r="F99" s="126"/>
      <c r="G99" s="121"/>
    </row>
    <row r="100" spans="1:7" ht="14.25">
      <c r="A100" s="119" t="s">
        <v>3056</v>
      </c>
      <c r="B100" s="119" t="s">
        <v>3057</v>
      </c>
      <c r="C100" s="119"/>
      <c r="D100" s="121"/>
      <c r="E100" s="126"/>
      <c r="F100" s="126"/>
      <c r="G100" s="121"/>
    </row>
    <row r="101" spans="1:7" ht="14.25">
      <c r="A101" s="119" t="s">
        <v>3058</v>
      </c>
      <c r="B101" s="119" t="s">
        <v>3059</v>
      </c>
      <c r="C101" s="119"/>
      <c r="D101" s="121"/>
      <c r="E101" s="126"/>
      <c r="F101" s="126"/>
      <c r="G101" s="121"/>
    </row>
    <row r="102" spans="1:7" ht="14.25">
      <c r="A102" s="119" t="s">
        <v>3060</v>
      </c>
      <c r="B102" s="119" t="s">
        <v>3061</v>
      </c>
      <c r="C102" s="119"/>
      <c r="D102" s="121"/>
      <c r="E102" s="126"/>
      <c r="F102" s="126"/>
      <c r="G102" s="121"/>
    </row>
    <row r="103" spans="1:7" ht="14.25">
      <c r="A103" s="119" t="s">
        <v>3062</v>
      </c>
      <c r="B103" s="119" t="s">
        <v>3063</v>
      </c>
      <c r="C103" s="119"/>
      <c r="D103" s="121"/>
      <c r="E103" s="126"/>
      <c r="F103" s="126"/>
      <c r="G103" s="121"/>
    </row>
    <row r="104" spans="1:7" ht="14.25">
      <c r="A104" s="119" t="s">
        <v>3064</v>
      </c>
      <c r="B104" s="119" t="s">
        <v>3065</v>
      </c>
      <c r="C104" s="119"/>
      <c r="D104" s="121"/>
      <c r="E104" s="126"/>
      <c r="F104" s="126"/>
      <c r="G104" s="121"/>
    </row>
    <row r="105" spans="1:7" ht="14.25">
      <c r="A105" s="119" t="s">
        <v>3066</v>
      </c>
      <c r="B105" s="119" t="s">
        <v>3067</v>
      </c>
      <c r="C105" s="119"/>
      <c r="D105" s="121"/>
      <c r="E105" s="126"/>
      <c r="F105" s="126"/>
      <c r="G105" s="121"/>
    </row>
    <row r="106" spans="1:7" ht="14.25">
      <c r="A106" s="119" t="s">
        <v>3068</v>
      </c>
      <c r="B106" s="119" t="s">
        <v>3069</v>
      </c>
      <c r="C106" s="119"/>
      <c r="D106" s="121"/>
      <c r="E106" s="126"/>
      <c r="F106" s="126"/>
      <c r="G106" s="121"/>
    </row>
    <row r="107" spans="1:7" ht="14.25">
      <c r="A107" s="119" t="s">
        <v>3070</v>
      </c>
      <c r="B107" s="119" t="s">
        <v>3071</v>
      </c>
      <c r="C107" s="119"/>
      <c r="D107" s="121"/>
      <c r="E107" s="126"/>
      <c r="F107" s="126"/>
      <c r="G107" s="121"/>
    </row>
    <row r="108" spans="1:7" ht="14.25">
      <c r="A108" s="119" t="s">
        <v>3072</v>
      </c>
      <c r="B108" s="119" t="s">
        <v>3073</v>
      </c>
      <c r="C108" s="119"/>
      <c r="D108" s="121"/>
      <c r="E108" s="126"/>
      <c r="F108" s="126"/>
      <c r="G108" s="121"/>
    </row>
    <row r="109" spans="1:7" ht="14.25">
      <c r="A109" s="119" t="s">
        <v>3074</v>
      </c>
      <c r="B109" s="119" t="s">
        <v>3075</v>
      </c>
      <c r="C109" s="119"/>
      <c r="D109" s="121"/>
      <c r="E109" s="126"/>
      <c r="F109" s="126"/>
      <c r="G109" s="121"/>
    </row>
    <row r="110" spans="1:7" ht="14.25">
      <c r="A110" s="119" t="s">
        <v>3076</v>
      </c>
      <c r="B110" s="119" t="s">
        <v>3077</v>
      </c>
      <c r="C110" s="119"/>
      <c r="D110" s="121"/>
      <c r="E110" s="126"/>
      <c r="F110" s="126"/>
      <c r="G110" s="121"/>
    </row>
    <row r="111" spans="1:7" ht="14.25">
      <c r="A111" s="119" t="s">
        <v>3078</v>
      </c>
      <c r="B111" s="119" t="s">
        <v>3079</v>
      </c>
      <c r="C111" s="119"/>
      <c r="D111" s="121"/>
      <c r="E111" s="126"/>
      <c r="F111" s="126"/>
      <c r="G111" s="121"/>
    </row>
    <row r="112" spans="1:7" ht="14.25">
      <c r="A112" s="119" t="s">
        <v>3080</v>
      </c>
      <c r="B112" s="119" t="s">
        <v>3081</v>
      </c>
      <c r="C112" s="119"/>
      <c r="D112" s="121"/>
      <c r="E112" s="126"/>
      <c r="F112" s="126"/>
      <c r="G112" s="121"/>
    </row>
    <row r="113" spans="1:7" ht="14.25">
      <c r="A113" s="119" t="s">
        <v>3082</v>
      </c>
      <c r="B113" s="119" t="s">
        <v>3083</v>
      </c>
      <c r="C113" s="119"/>
      <c r="D113" s="121"/>
      <c r="E113" s="126"/>
      <c r="F113" s="126"/>
      <c r="G113" s="121"/>
    </row>
    <row r="114" spans="1:7" ht="14.25">
      <c r="A114" s="119" t="s">
        <v>3084</v>
      </c>
      <c r="B114" s="119" t="s">
        <v>3085</v>
      </c>
      <c r="C114" s="119"/>
      <c r="D114" s="121"/>
      <c r="E114" s="126"/>
      <c r="F114" s="126"/>
      <c r="G114" s="121"/>
    </row>
    <row r="115" spans="1:7" ht="14.25">
      <c r="A115" s="119" t="s">
        <v>3086</v>
      </c>
      <c r="B115" s="119" t="s">
        <v>3087</v>
      </c>
      <c r="C115" s="119"/>
      <c r="D115" s="121"/>
      <c r="E115" s="126"/>
      <c r="F115" s="126"/>
      <c r="G115" s="121"/>
    </row>
    <row r="116" spans="1:7" ht="14.25">
      <c r="A116" s="119" t="s">
        <v>3088</v>
      </c>
      <c r="B116" s="119" t="s">
        <v>3089</v>
      </c>
      <c r="C116" s="119"/>
      <c r="D116" s="121"/>
      <c r="E116" s="126"/>
      <c r="F116" s="126"/>
      <c r="G116" s="121"/>
    </row>
    <row r="117" spans="1:7" ht="14.25">
      <c r="A117" s="119" t="s">
        <v>3090</v>
      </c>
      <c r="B117" s="119" t="s">
        <v>3091</v>
      </c>
      <c r="C117" s="119"/>
      <c r="D117" s="121"/>
      <c r="E117" s="126"/>
      <c r="F117" s="126"/>
      <c r="G117" s="121"/>
    </row>
    <row r="118" spans="1:7" ht="14.25">
      <c r="A118" s="119" t="s">
        <v>3092</v>
      </c>
      <c r="B118" s="119" t="s">
        <v>3093</v>
      </c>
      <c r="C118" s="119"/>
      <c r="D118" s="121"/>
      <c r="E118" s="126"/>
      <c r="F118" s="126"/>
      <c r="G118" s="121"/>
    </row>
    <row r="119" spans="1:7" ht="14.25">
      <c r="A119" s="119" t="s">
        <v>3094</v>
      </c>
      <c r="B119" s="119" t="s">
        <v>3095</v>
      </c>
      <c r="C119" s="119"/>
      <c r="D119" s="121"/>
      <c r="E119" s="126"/>
      <c r="F119" s="126"/>
      <c r="G119" s="121"/>
    </row>
    <row r="120" spans="1:7" ht="14.25">
      <c r="A120" s="119" t="s">
        <v>3096</v>
      </c>
      <c r="B120" s="119" t="s">
        <v>3097</v>
      </c>
      <c r="C120" s="119"/>
      <c r="D120" s="121"/>
      <c r="E120" s="126"/>
      <c r="F120" s="126"/>
      <c r="G120" s="121"/>
    </row>
    <row r="121" spans="1:7" ht="14.25">
      <c r="A121" s="119" t="s">
        <v>3098</v>
      </c>
      <c r="B121" s="119" t="s">
        <v>1925</v>
      </c>
      <c r="C121" s="119"/>
      <c r="D121" s="121"/>
      <c r="E121" s="126"/>
      <c r="F121" s="126"/>
      <c r="G121" s="121"/>
    </row>
    <row r="122" spans="1:7" ht="14.25">
      <c r="A122" s="119" t="s">
        <v>3099</v>
      </c>
      <c r="B122" s="119" t="s">
        <v>3100</v>
      </c>
      <c r="C122" s="119"/>
      <c r="D122" s="121"/>
      <c r="E122" s="126"/>
      <c r="F122" s="126"/>
      <c r="G122" s="121"/>
    </row>
    <row r="123" spans="1:7" ht="14.25">
      <c r="A123" s="119" t="s">
        <v>3101</v>
      </c>
      <c r="B123" s="119" t="s">
        <v>3102</v>
      </c>
      <c r="C123" s="119"/>
      <c r="D123" s="121"/>
      <c r="E123" s="126"/>
      <c r="F123" s="126"/>
      <c r="G123" s="121"/>
    </row>
    <row r="124" spans="1:7" ht="14.25">
      <c r="A124" s="119" t="s">
        <v>3103</v>
      </c>
      <c r="B124" s="119" t="s">
        <v>3104</v>
      </c>
      <c r="C124" s="119"/>
      <c r="D124" s="121"/>
      <c r="E124" s="126"/>
      <c r="F124" s="126"/>
      <c r="G124" s="121"/>
    </row>
    <row r="125" spans="1:7" ht="14.25">
      <c r="A125" s="119" t="s">
        <v>3105</v>
      </c>
      <c r="B125" s="119" t="s">
        <v>3106</v>
      </c>
      <c r="C125" s="119"/>
      <c r="D125" s="121"/>
      <c r="E125" s="126"/>
      <c r="F125" s="126"/>
      <c r="G125" s="121"/>
    </row>
    <row r="126" spans="1:7" ht="14.25">
      <c r="A126" s="119" t="s">
        <v>3107</v>
      </c>
      <c r="B126" s="119" t="s">
        <v>3108</v>
      </c>
      <c r="C126" s="119"/>
      <c r="D126" s="121"/>
      <c r="E126" s="126"/>
      <c r="F126" s="126"/>
      <c r="G126" s="121"/>
    </row>
    <row r="127" spans="1:7" ht="14.25">
      <c r="A127" s="119" t="s">
        <v>3109</v>
      </c>
      <c r="B127" s="119" t="s">
        <v>3110</v>
      </c>
      <c r="C127" s="119"/>
      <c r="D127" s="121"/>
      <c r="E127" s="126"/>
      <c r="F127" s="126"/>
      <c r="G127" s="121"/>
    </row>
    <row r="128" spans="1:7" ht="28.5">
      <c r="A128" s="119" t="s">
        <v>3111</v>
      </c>
      <c r="B128" s="119" t="s">
        <v>3112</v>
      </c>
      <c r="C128" s="119"/>
      <c r="D128" s="121"/>
      <c r="E128" s="126"/>
      <c r="F128" s="126"/>
      <c r="G128" s="121"/>
    </row>
    <row r="129" spans="1:7" ht="14.25">
      <c r="A129" s="119" t="s">
        <v>3113</v>
      </c>
      <c r="B129" s="119" t="s">
        <v>3114</v>
      </c>
      <c r="C129" s="119"/>
      <c r="D129" s="121"/>
      <c r="E129" s="126"/>
      <c r="F129" s="126"/>
      <c r="G129" s="121"/>
    </row>
    <row r="130" spans="1:7" ht="14.25">
      <c r="A130" s="119" t="s">
        <v>3115</v>
      </c>
      <c r="B130" s="119" t="s">
        <v>3116</v>
      </c>
      <c r="C130" s="119"/>
      <c r="D130" s="121"/>
      <c r="E130" s="126"/>
      <c r="F130" s="126"/>
      <c r="G130" s="121"/>
    </row>
    <row r="131" spans="1:7" ht="14.25">
      <c r="A131" s="119" t="s">
        <v>3117</v>
      </c>
      <c r="B131" s="119" t="s">
        <v>3118</v>
      </c>
      <c r="C131" s="119"/>
      <c r="D131" s="121"/>
      <c r="E131" s="126"/>
      <c r="F131" s="126"/>
      <c r="G131" s="121"/>
    </row>
    <row r="132" spans="1:7" ht="14.25">
      <c r="A132" s="119" t="s">
        <v>3119</v>
      </c>
      <c r="B132" s="119" t="s">
        <v>3120</v>
      </c>
      <c r="C132" s="119"/>
      <c r="D132" s="121"/>
      <c r="E132" s="126"/>
      <c r="F132" s="126"/>
      <c r="G132" s="121"/>
    </row>
    <row r="133" spans="1:7" ht="14.25">
      <c r="A133" s="119" t="s">
        <v>3121</v>
      </c>
      <c r="B133" s="119" t="s">
        <v>3122</v>
      </c>
      <c r="C133" s="119"/>
      <c r="D133" s="121"/>
      <c r="E133" s="126"/>
      <c r="F133" s="126"/>
      <c r="G133" s="121"/>
    </row>
    <row r="134" spans="1:7" ht="14.25">
      <c r="A134" s="119" t="s">
        <v>3123</v>
      </c>
      <c r="B134" s="119" t="s">
        <v>3124</v>
      </c>
      <c r="C134" s="119"/>
      <c r="D134" s="121"/>
      <c r="E134" s="126"/>
      <c r="F134" s="126"/>
      <c r="G134" s="121"/>
    </row>
    <row r="135" spans="1:7" ht="14.25">
      <c r="A135" s="119" t="s">
        <v>3125</v>
      </c>
      <c r="B135" s="119" t="s">
        <v>3126</v>
      </c>
      <c r="C135" s="119"/>
      <c r="D135" s="121"/>
      <c r="E135" s="126"/>
      <c r="F135" s="126"/>
      <c r="G135" s="121"/>
    </row>
    <row r="136" spans="1:7" ht="14.25">
      <c r="A136" s="119" t="s">
        <v>3127</v>
      </c>
      <c r="B136" s="119" t="s">
        <v>3128</v>
      </c>
      <c r="C136" s="119"/>
      <c r="D136" s="121"/>
      <c r="E136" s="126"/>
      <c r="F136" s="126"/>
      <c r="G136" s="121"/>
    </row>
    <row r="137" spans="1:7" ht="14.25">
      <c r="A137" s="119" t="s">
        <v>3129</v>
      </c>
      <c r="B137" s="119" t="s">
        <v>3130</v>
      </c>
      <c r="C137" s="119"/>
      <c r="D137" s="121"/>
      <c r="E137" s="126"/>
      <c r="F137" s="126"/>
      <c r="G137" s="121"/>
    </row>
    <row r="138" spans="1:7" ht="14.25">
      <c r="A138" s="119" t="s">
        <v>3131</v>
      </c>
      <c r="B138" s="119" t="s">
        <v>3132</v>
      </c>
      <c r="C138" s="119"/>
      <c r="D138" s="121"/>
      <c r="E138" s="126"/>
      <c r="F138" s="126"/>
      <c r="G138" s="121"/>
    </row>
    <row r="139" spans="1:7" ht="14.25">
      <c r="A139" s="119" t="s">
        <v>3133</v>
      </c>
      <c r="B139" s="119" t="s">
        <v>3134</v>
      </c>
      <c r="C139" s="119"/>
      <c r="D139" s="121"/>
      <c r="E139" s="126"/>
      <c r="F139" s="126"/>
      <c r="G139" s="121"/>
    </row>
    <row r="140" spans="1:7" ht="14.25">
      <c r="A140" s="119" t="s">
        <v>3135</v>
      </c>
      <c r="B140" s="119" t="s">
        <v>3136</v>
      </c>
      <c r="C140" s="119"/>
      <c r="D140" s="121"/>
      <c r="E140" s="126"/>
      <c r="F140" s="126"/>
      <c r="G140" s="121"/>
    </row>
    <row r="141" spans="1:7" ht="14.25">
      <c r="A141" s="119" t="s">
        <v>3137</v>
      </c>
      <c r="B141" s="119" t="s">
        <v>3138</v>
      </c>
      <c r="C141" s="119"/>
      <c r="D141" s="121"/>
      <c r="E141" s="126"/>
      <c r="F141" s="126"/>
      <c r="G141" s="121"/>
    </row>
    <row r="142" spans="1:7" ht="14.25">
      <c r="A142" s="119" t="s">
        <v>3139</v>
      </c>
      <c r="B142" s="119" t="s">
        <v>3140</v>
      </c>
      <c r="C142" s="119"/>
      <c r="D142" s="121"/>
      <c r="E142" s="126"/>
      <c r="F142" s="126"/>
      <c r="G142" s="121"/>
    </row>
    <row r="143" spans="1:7" ht="14.25">
      <c r="A143" s="119" t="s">
        <v>3141</v>
      </c>
      <c r="B143" s="119" t="s">
        <v>3142</v>
      </c>
      <c r="C143" s="119"/>
      <c r="D143" s="121"/>
      <c r="E143" s="126"/>
      <c r="F143" s="126"/>
      <c r="G143" s="121"/>
    </row>
    <row r="144" spans="1:7" ht="14.25">
      <c r="A144" s="119" t="s">
        <v>3143</v>
      </c>
      <c r="B144" s="119" t="s">
        <v>3144</v>
      </c>
      <c r="C144" s="119"/>
      <c r="D144" s="121"/>
      <c r="E144" s="126"/>
      <c r="F144" s="126"/>
      <c r="G144" s="121"/>
    </row>
    <row r="145" spans="1:7" ht="14.25">
      <c r="A145" s="119" t="s">
        <v>3145</v>
      </c>
      <c r="B145" s="119" t="s">
        <v>3146</v>
      </c>
      <c r="C145" s="119"/>
      <c r="D145" s="121"/>
      <c r="E145" s="126"/>
      <c r="F145" s="126"/>
      <c r="G145" s="121"/>
    </row>
    <row r="146" spans="1:7" ht="14.25">
      <c r="A146" s="119" t="s">
        <v>3147</v>
      </c>
      <c r="B146" s="119" t="s">
        <v>3148</v>
      </c>
      <c r="C146" s="119"/>
      <c r="D146" s="121"/>
      <c r="E146" s="126"/>
      <c r="F146" s="126"/>
      <c r="G146" s="121"/>
    </row>
    <row r="147" spans="1:7" ht="14.25">
      <c r="A147" s="119" t="s">
        <v>3149</v>
      </c>
      <c r="B147" s="119" t="s">
        <v>3150</v>
      </c>
      <c r="C147" s="119"/>
      <c r="D147" s="121"/>
      <c r="E147" s="126"/>
      <c r="F147" s="126"/>
      <c r="G147" s="121"/>
    </row>
    <row r="148" spans="1:7" ht="14.25">
      <c r="A148" s="119" t="s">
        <v>3151</v>
      </c>
      <c r="B148" s="119" t="s">
        <v>3152</v>
      </c>
      <c r="C148" s="119"/>
      <c r="D148" s="121"/>
      <c r="E148" s="126"/>
      <c r="F148" s="126"/>
      <c r="G148" s="121"/>
    </row>
    <row r="149" spans="1:7" ht="14.25">
      <c r="A149" s="119" t="s">
        <v>3153</v>
      </c>
      <c r="B149" s="119" t="s">
        <v>3154</v>
      </c>
      <c r="C149" s="119"/>
      <c r="D149" s="121"/>
      <c r="E149" s="126"/>
      <c r="F149" s="126"/>
      <c r="G149" s="121"/>
    </row>
    <row r="150" spans="1:7" ht="14.25">
      <c r="A150" s="119" t="s">
        <v>3155</v>
      </c>
      <c r="B150" s="119" t="s">
        <v>3156</v>
      </c>
      <c r="C150" s="119"/>
      <c r="D150" s="121"/>
      <c r="E150" s="126"/>
      <c r="F150" s="126"/>
      <c r="G150" s="121"/>
    </row>
    <row r="151" spans="1:7" ht="14.25">
      <c r="A151" s="119" t="s">
        <v>3157</v>
      </c>
      <c r="B151" s="119" t="s">
        <v>3158</v>
      </c>
      <c r="C151" s="119"/>
      <c r="D151" s="121"/>
      <c r="E151" s="126"/>
      <c r="F151" s="126"/>
      <c r="G151" s="121"/>
    </row>
    <row r="152" spans="1:7" ht="14.25">
      <c r="A152" s="119" t="s">
        <v>3159</v>
      </c>
      <c r="B152" s="119" t="s">
        <v>3160</v>
      </c>
      <c r="C152" s="119"/>
      <c r="D152" s="121"/>
      <c r="E152" s="126"/>
      <c r="F152" s="126"/>
      <c r="G152" s="121"/>
    </row>
    <row r="153" spans="1:7" ht="14.25">
      <c r="A153" s="119" t="s">
        <v>3161</v>
      </c>
      <c r="B153" s="119" t="s">
        <v>3162</v>
      </c>
      <c r="C153" s="119"/>
      <c r="D153" s="121"/>
      <c r="E153" s="126"/>
      <c r="F153" s="126"/>
      <c r="G153" s="121"/>
    </row>
    <row r="154" spans="1:7" ht="14.25">
      <c r="A154" s="119" t="s">
        <v>3163</v>
      </c>
      <c r="B154" s="119" t="s">
        <v>3164</v>
      </c>
      <c r="C154" s="119"/>
      <c r="D154" s="121"/>
      <c r="E154" s="126"/>
      <c r="F154" s="126"/>
      <c r="G154" s="121"/>
    </row>
    <row r="155" spans="1:7" ht="14.25">
      <c r="A155" s="119" t="s">
        <v>3165</v>
      </c>
      <c r="B155" s="119" t="s">
        <v>3166</v>
      </c>
      <c r="C155" s="119"/>
      <c r="D155" s="121"/>
      <c r="E155" s="126"/>
      <c r="F155" s="126"/>
      <c r="G155" s="121"/>
    </row>
    <row r="156" spans="1:7" ht="14.25">
      <c r="A156" s="119" t="s">
        <v>3167</v>
      </c>
      <c r="B156" s="119" t="s">
        <v>3168</v>
      </c>
      <c r="C156" s="119"/>
      <c r="D156" s="121"/>
      <c r="E156" s="126"/>
      <c r="F156" s="126"/>
      <c r="G156" s="121"/>
    </row>
    <row r="157" spans="1:7" ht="14.25">
      <c r="A157" s="119" t="s">
        <v>3169</v>
      </c>
      <c r="B157" s="119" t="s">
        <v>3170</v>
      </c>
      <c r="C157" s="119"/>
      <c r="D157" s="121"/>
      <c r="E157" s="126"/>
      <c r="F157" s="126"/>
      <c r="G157" s="121"/>
    </row>
    <row r="158" spans="1:7" ht="14.25">
      <c r="A158" s="119" t="s">
        <v>3171</v>
      </c>
      <c r="B158" s="119" t="s">
        <v>3172</v>
      </c>
      <c r="C158" s="119"/>
      <c r="D158" s="121"/>
      <c r="E158" s="126"/>
      <c r="F158" s="126"/>
      <c r="G158" s="121"/>
    </row>
    <row r="159" spans="1:7" ht="14.25">
      <c r="A159" s="119" t="s">
        <v>3173</v>
      </c>
      <c r="B159" s="119" t="s">
        <v>3174</v>
      </c>
      <c r="C159" s="119">
        <v>11</v>
      </c>
      <c r="D159" s="121">
        <v>3</v>
      </c>
      <c r="E159" s="126"/>
      <c r="F159" s="126">
        <v>3</v>
      </c>
      <c r="G159" s="121"/>
    </row>
    <row r="160" spans="1:7" ht="14.25">
      <c r="A160" s="119" t="s">
        <v>3175</v>
      </c>
      <c r="B160" s="119" t="s">
        <v>3176</v>
      </c>
      <c r="C160" s="119"/>
      <c r="D160" s="121"/>
      <c r="E160" s="126"/>
      <c r="F160" s="126"/>
      <c r="G160" s="121"/>
    </row>
    <row r="161" spans="1:7" ht="14.25">
      <c r="A161" s="119" t="s">
        <v>3177</v>
      </c>
      <c r="B161" s="119" t="s">
        <v>3178</v>
      </c>
      <c r="C161" s="119">
        <v>6</v>
      </c>
      <c r="D161" s="121"/>
      <c r="E161" s="126"/>
      <c r="F161" s="126"/>
      <c r="G161" s="121"/>
    </row>
    <row r="162" spans="1:7" ht="14.25">
      <c r="A162" s="119" t="s">
        <v>3179</v>
      </c>
      <c r="B162" s="119" t="s">
        <v>3180</v>
      </c>
      <c r="C162" s="119"/>
      <c r="D162" s="121"/>
      <c r="E162" s="126"/>
      <c r="F162" s="126"/>
      <c r="G162" s="121"/>
    </row>
    <row r="163" spans="1:7" ht="14.25">
      <c r="A163" s="119" t="s">
        <v>3181</v>
      </c>
      <c r="B163" s="119" t="s">
        <v>3182</v>
      </c>
      <c r="C163" s="119">
        <v>3</v>
      </c>
      <c r="D163" s="121">
        <v>3</v>
      </c>
      <c r="E163" s="126"/>
      <c r="F163" s="126">
        <v>3</v>
      </c>
      <c r="G163" s="121"/>
    </row>
    <row r="164" spans="1:7" ht="14.25">
      <c r="A164" s="119" t="s">
        <v>3183</v>
      </c>
      <c r="B164" s="119" t="s">
        <v>3184</v>
      </c>
      <c r="C164" s="119"/>
      <c r="D164" s="121"/>
      <c r="E164" s="126"/>
      <c r="F164" s="126"/>
      <c r="G164" s="121"/>
    </row>
    <row r="165" spans="1:7" ht="14.25">
      <c r="A165" s="119" t="s">
        <v>3185</v>
      </c>
      <c r="B165" s="119" t="s">
        <v>3186</v>
      </c>
      <c r="C165" s="119">
        <v>2</v>
      </c>
      <c r="D165" s="121"/>
      <c r="E165" s="126"/>
      <c r="F165" s="126"/>
      <c r="G165" s="121"/>
    </row>
    <row r="166" spans="1:7" ht="14.25">
      <c r="A166" s="119" t="s">
        <v>3187</v>
      </c>
      <c r="B166" s="119" t="s">
        <v>3188</v>
      </c>
      <c r="C166" s="119"/>
      <c r="D166" s="121"/>
      <c r="E166" s="126"/>
      <c r="F166" s="126"/>
      <c r="G166" s="121"/>
    </row>
    <row r="167" spans="1:7" ht="14.25">
      <c r="A167" s="119" t="s">
        <v>3189</v>
      </c>
      <c r="B167" s="119" t="s">
        <v>3190</v>
      </c>
      <c r="C167" s="119"/>
      <c r="D167" s="121"/>
      <c r="E167" s="126"/>
      <c r="F167" s="126"/>
      <c r="G167" s="121"/>
    </row>
    <row r="168" spans="1:7" ht="14.25">
      <c r="A168" s="119" t="s">
        <v>3191</v>
      </c>
      <c r="B168" s="119" t="s">
        <v>3192</v>
      </c>
      <c r="C168" s="119"/>
      <c r="D168" s="121"/>
      <c r="E168" s="126"/>
      <c r="F168" s="126"/>
      <c r="G168" s="121"/>
    </row>
    <row r="169" spans="1:7" ht="14.25">
      <c r="A169" s="119" t="s">
        <v>3193</v>
      </c>
      <c r="B169" s="119" t="s">
        <v>3194</v>
      </c>
      <c r="C169" s="119"/>
      <c r="D169" s="121"/>
      <c r="E169" s="126"/>
      <c r="F169" s="126"/>
      <c r="G169" s="121"/>
    </row>
    <row r="170" spans="1:7" ht="14.25">
      <c r="A170" s="119" t="s">
        <v>3195</v>
      </c>
      <c r="B170" s="119" t="s">
        <v>3196</v>
      </c>
      <c r="C170" s="119"/>
      <c r="D170" s="121"/>
      <c r="E170" s="126"/>
      <c r="F170" s="126"/>
      <c r="G170" s="121"/>
    </row>
    <row r="171" spans="1:7" ht="14.25">
      <c r="A171" s="119" t="s">
        <v>3197</v>
      </c>
      <c r="B171" s="119" t="s">
        <v>3198</v>
      </c>
      <c r="C171" s="119"/>
      <c r="D171" s="121"/>
      <c r="E171" s="126"/>
      <c r="F171" s="126"/>
      <c r="G171" s="121"/>
    </row>
    <row r="172" spans="1:7" ht="14.25">
      <c r="A172" s="119" t="s">
        <v>3199</v>
      </c>
      <c r="B172" s="119" t="s">
        <v>3200</v>
      </c>
      <c r="C172" s="119">
        <v>752</v>
      </c>
      <c r="D172" s="121">
        <v>768</v>
      </c>
      <c r="E172" s="126">
        <v>768</v>
      </c>
      <c r="F172" s="126"/>
      <c r="G172" s="121"/>
    </row>
    <row r="173" spans="1:7" ht="24.75" customHeight="1">
      <c r="A173" s="121"/>
      <c r="B173" s="128" t="s">
        <v>72</v>
      </c>
      <c r="C173" s="121"/>
      <c r="D173" s="121"/>
      <c r="E173" s="129"/>
      <c r="F173" s="121"/>
      <c r="G173" s="121"/>
    </row>
    <row r="174" spans="1:7" ht="24.75" customHeight="1">
      <c r="A174" s="121"/>
      <c r="B174" s="128" t="s">
        <v>73</v>
      </c>
      <c r="C174" s="121"/>
      <c r="D174" s="121"/>
      <c r="E174" s="129"/>
      <c r="F174" s="121"/>
      <c r="G174" s="121"/>
    </row>
    <row r="175" spans="1:7" ht="24.75" customHeight="1">
      <c r="A175" s="121"/>
      <c r="B175" s="130" t="s">
        <v>3201</v>
      </c>
      <c r="C175" s="121"/>
      <c r="D175" s="121"/>
      <c r="E175" s="129"/>
      <c r="F175" s="121"/>
      <c r="G175" s="121"/>
    </row>
    <row r="176" spans="1:7" ht="24.75" customHeight="1">
      <c r="A176" s="121"/>
      <c r="B176" s="131" t="s">
        <v>3202</v>
      </c>
      <c r="C176" s="121"/>
      <c r="D176" s="121"/>
      <c r="E176" s="129"/>
      <c r="F176" s="121"/>
      <c r="G176" s="121"/>
    </row>
    <row r="177" spans="1:7" ht="24.75" customHeight="1">
      <c r="A177" s="121"/>
      <c r="B177" s="132" t="s">
        <v>77</v>
      </c>
      <c r="C177" s="121">
        <v>651</v>
      </c>
      <c r="D177" s="121"/>
      <c r="E177" s="129"/>
      <c r="F177" s="121"/>
      <c r="G177" s="121"/>
    </row>
    <row r="178" spans="1:7" ht="24.75" customHeight="1">
      <c r="A178" s="121"/>
      <c r="B178" s="132" t="s">
        <v>78</v>
      </c>
      <c r="C178" s="121"/>
      <c r="D178" s="121"/>
      <c r="E178" s="129"/>
      <c r="F178" s="121"/>
      <c r="G178" s="121"/>
    </row>
    <row r="179" spans="1:7" ht="24.75" customHeight="1">
      <c r="A179" s="121"/>
      <c r="B179" s="133" t="s">
        <v>79</v>
      </c>
      <c r="C179" s="121"/>
      <c r="D179" s="121"/>
      <c r="E179" s="129"/>
      <c r="F179" s="121"/>
      <c r="G179" s="121"/>
    </row>
    <row r="180" spans="1:7" ht="24.75" customHeight="1">
      <c r="A180" s="121"/>
      <c r="B180" s="134" t="s">
        <v>3203</v>
      </c>
      <c r="C180" s="121">
        <v>1941</v>
      </c>
      <c r="D180" s="121">
        <v>529</v>
      </c>
      <c r="E180" s="129"/>
      <c r="F180" s="121"/>
      <c r="G180" s="121">
        <v>529</v>
      </c>
    </row>
    <row r="181" spans="1:7" ht="24.75" customHeight="1">
      <c r="A181" s="121"/>
      <c r="B181" s="114" t="s">
        <v>3204</v>
      </c>
      <c r="C181" s="121">
        <f aca="true" t="shared" si="1" ref="C181:G181">C6+C173+C174+C177+C178+C179+C180</f>
        <v>16455</v>
      </c>
      <c r="D181" s="121">
        <f t="shared" si="1"/>
        <v>30436</v>
      </c>
      <c r="E181" s="121">
        <f t="shared" si="1"/>
        <v>28492</v>
      </c>
      <c r="F181" s="121">
        <f t="shared" si="1"/>
        <v>3</v>
      </c>
      <c r="G181" s="121">
        <f t="shared" si="1"/>
        <v>1941</v>
      </c>
    </row>
  </sheetData>
  <sheetProtection/>
  <mergeCells count="5">
    <mergeCell ref="A2:G2"/>
    <mergeCell ref="D4:G4"/>
    <mergeCell ref="A4:A5"/>
    <mergeCell ref="B4:B5"/>
    <mergeCell ref="C4:C5"/>
  </mergeCells>
  <printOptions horizontalCentered="1"/>
  <pageMargins left="0.59" right="0.59" top="0.55" bottom="0.55" header="0.31" footer="0.31"/>
  <pageSetup horizontalDpi="600" verticalDpi="600" orientation="portrait" paperSize="9" scale="85"/>
</worksheet>
</file>

<file path=xl/worksheets/sheet12.xml><?xml version="1.0" encoding="utf-8"?>
<worksheet xmlns="http://schemas.openxmlformats.org/spreadsheetml/2006/main" xmlns:r="http://schemas.openxmlformats.org/officeDocument/2006/relationships">
  <sheetPr>
    <tabColor rgb="FFFFFF00"/>
  </sheetPr>
  <dimension ref="A1:B20"/>
  <sheetViews>
    <sheetView showZeros="0" workbookViewId="0" topLeftCell="A1">
      <selection activeCell="A1" sqref="A1"/>
    </sheetView>
  </sheetViews>
  <sheetFormatPr defaultColWidth="9.00390625" defaultRowHeight="21" customHeight="1"/>
  <cols>
    <col min="1" max="1" width="38.25390625" style="89" customWidth="1"/>
    <col min="2" max="2" width="45.25390625" style="89" customWidth="1"/>
    <col min="3" max="16384" width="9.00390625" style="89" customWidth="1"/>
  </cols>
  <sheetData>
    <row r="1" spans="1:2" ht="39.75" customHeight="1">
      <c r="A1" s="90" t="s">
        <v>3205</v>
      </c>
      <c r="B1" s="90"/>
    </row>
    <row r="2" spans="1:2" ht="41.25" customHeight="1">
      <c r="A2" s="91" t="s">
        <v>3206</v>
      </c>
      <c r="B2" s="91"/>
    </row>
    <row r="3" spans="1:2" s="88" customFormat="1" ht="13.5" customHeight="1">
      <c r="A3" s="92"/>
      <c r="B3" s="92"/>
    </row>
    <row r="4" spans="1:2" s="88" customFormat="1" ht="32.25" customHeight="1">
      <c r="A4" s="93" t="s">
        <v>2702</v>
      </c>
      <c r="B4" s="94" t="s">
        <v>3207</v>
      </c>
    </row>
    <row r="5" spans="1:2" ht="32.25" customHeight="1">
      <c r="A5" s="95"/>
      <c r="B5" s="94"/>
    </row>
    <row r="6" spans="1:2" ht="22.5" customHeight="1">
      <c r="A6" s="96" t="s">
        <v>3208</v>
      </c>
      <c r="B6" s="97"/>
    </row>
    <row r="7" spans="1:2" ht="22.5" customHeight="1">
      <c r="A7" s="96" t="s">
        <v>3209</v>
      </c>
      <c r="B7" s="97"/>
    </row>
    <row r="8" spans="1:2" ht="22.5" customHeight="1">
      <c r="A8" s="96" t="s">
        <v>3210</v>
      </c>
      <c r="B8" s="97"/>
    </row>
    <row r="9" spans="1:2" ht="22.5" customHeight="1">
      <c r="A9" s="96" t="s">
        <v>3211</v>
      </c>
      <c r="B9" s="97"/>
    </row>
    <row r="10" spans="1:2" ht="22.5" customHeight="1">
      <c r="A10" s="96" t="s">
        <v>3212</v>
      </c>
      <c r="B10" s="97"/>
    </row>
    <row r="11" spans="1:2" ht="22.5" customHeight="1">
      <c r="A11" s="96" t="s">
        <v>3213</v>
      </c>
      <c r="B11" s="97"/>
    </row>
    <row r="12" spans="1:2" ht="22.5" customHeight="1">
      <c r="A12" s="96" t="s">
        <v>3095</v>
      </c>
      <c r="B12" s="97"/>
    </row>
    <row r="13" spans="1:2" ht="22.5" customHeight="1">
      <c r="A13" s="96" t="s">
        <v>3214</v>
      </c>
      <c r="B13" s="97"/>
    </row>
    <row r="14" spans="1:2" ht="22.5" customHeight="1">
      <c r="A14" s="96" t="s">
        <v>3215</v>
      </c>
      <c r="B14" s="97"/>
    </row>
    <row r="15" spans="1:2" ht="22.5" customHeight="1">
      <c r="A15" s="96" t="s">
        <v>3216</v>
      </c>
      <c r="B15" s="97"/>
    </row>
    <row r="16" spans="1:2" ht="22.5" customHeight="1">
      <c r="A16" s="96" t="s">
        <v>3217</v>
      </c>
      <c r="B16" s="97">
        <v>3</v>
      </c>
    </row>
    <row r="17" spans="1:2" ht="22.5" customHeight="1">
      <c r="A17" s="96" t="s">
        <v>3156</v>
      </c>
      <c r="B17" s="97"/>
    </row>
    <row r="18" spans="1:2" ht="22.5" customHeight="1">
      <c r="A18" s="96" t="s">
        <v>3218</v>
      </c>
      <c r="B18" s="97"/>
    </row>
    <row r="19" spans="1:2" ht="22.5" customHeight="1">
      <c r="A19" s="96"/>
      <c r="B19" s="97"/>
    </row>
    <row r="20" spans="1:2" ht="22.5" customHeight="1">
      <c r="A20" s="98" t="s">
        <v>2880</v>
      </c>
      <c r="B20" s="99">
        <v>3</v>
      </c>
    </row>
  </sheetData>
  <sheetProtection/>
  <mergeCells count="3">
    <mergeCell ref="A2:B2"/>
    <mergeCell ref="A4:A5"/>
    <mergeCell ref="B4:B5"/>
  </mergeCells>
  <printOptions horizontalCentered="1"/>
  <pageMargins left="0.59" right="0.59" top="0.55" bottom="0.55" header="0.31" footer="0.31"/>
  <pageSetup horizontalDpi="600" verticalDpi="600" orientation="portrait" paperSize="9" scale="85"/>
</worksheet>
</file>

<file path=xl/worksheets/sheet13.xml><?xml version="1.0" encoding="utf-8"?>
<worksheet xmlns="http://schemas.openxmlformats.org/spreadsheetml/2006/main" xmlns:r="http://schemas.openxmlformats.org/officeDocument/2006/relationships">
  <sheetPr>
    <tabColor rgb="FF7030A0"/>
  </sheetPr>
  <dimension ref="A1:C11"/>
  <sheetViews>
    <sheetView workbookViewId="0" topLeftCell="A1">
      <selection activeCell="A1" sqref="A1"/>
    </sheetView>
  </sheetViews>
  <sheetFormatPr defaultColWidth="13.375" defaultRowHeight="32.25" customHeight="1"/>
  <cols>
    <col min="1" max="1" width="29.50390625" style="71" customWidth="1"/>
    <col min="2" max="3" width="16.25390625" style="71" customWidth="1"/>
    <col min="4" max="16384" width="13.375" style="71" customWidth="1"/>
  </cols>
  <sheetData>
    <row r="1" spans="1:3" ht="32.25" customHeight="1">
      <c r="A1" s="82" t="s">
        <v>3219</v>
      </c>
      <c r="B1" s="70"/>
      <c r="C1" s="70"/>
    </row>
    <row r="2" spans="1:3" s="68" customFormat="1" ht="32.25" customHeight="1">
      <c r="A2" s="73" t="s">
        <v>3220</v>
      </c>
      <c r="B2" s="73"/>
      <c r="C2" s="73"/>
    </row>
    <row r="3" spans="1:3" ht="32.25" customHeight="1">
      <c r="A3" s="74"/>
      <c r="B3" s="74"/>
      <c r="C3" s="75" t="s">
        <v>2</v>
      </c>
    </row>
    <row r="4" spans="1:3" s="69" customFormat="1" ht="32.25" customHeight="1">
      <c r="A4" s="83" t="s">
        <v>2702</v>
      </c>
      <c r="B4" s="83" t="s">
        <v>2844</v>
      </c>
      <c r="C4" s="83" t="s">
        <v>2845</v>
      </c>
    </row>
    <row r="5" spans="1:3" s="69" customFormat="1" ht="32.25" customHeight="1">
      <c r="A5" s="84"/>
      <c r="B5" s="85"/>
      <c r="C5" s="85"/>
    </row>
    <row r="6" spans="1:3" s="69" customFormat="1" ht="32.25" customHeight="1">
      <c r="A6" s="86" t="s">
        <v>3221</v>
      </c>
      <c r="B6" s="87">
        <v>26500</v>
      </c>
      <c r="C6" s="87"/>
    </row>
    <row r="7" spans="1:3" s="70" customFormat="1" ht="37.5" customHeight="1">
      <c r="A7" s="86" t="s">
        <v>3222</v>
      </c>
      <c r="B7" s="87"/>
      <c r="C7" s="87">
        <v>26508</v>
      </c>
    </row>
    <row r="8" spans="1:3" s="70" customFormat="1" ht="32.25" customHeight="1">
      <c r="A8" s="86" t="s">
        <v>3223</v>
      </c>
      <c r="B8" s="87">
        <v>26500</v>
      </c>
      <c r="C8" s="87"/>
    </row>
    <row r="9" spans="1:3" s="70" customFormat="1" ht="32.25" customHeight="1">
      <c r="A9" s="86" t="s">
        <v>3224</v>
      </c>
      <c r="B9" s="87"/>
      <c r="C9" s="87">
        <v>651</v>
      </c>
    </row>
    <row r="10" spans="1:3" s="70" customFormat="1" ht="32.25" customHeight="1">
      <c r="A10" s="86" t="s">
        <v>3225</v>
      </c>
      <c r="B10" s="87"/>
      <c r="C10" s="87">
        <v>1734</v>
      </c>
    </row>
    <row r="11" spans="1:3" s="70" customFormat="1" ht="36.75" customHeight="1">
      <c r="A11" s="86" t="s">
        <v>3226</v>
      </c>
      <c r="B11" s="87"/>
      <c r="C11" s="87">
        <v>25425</v>
      </c>
    </row>
    <row r="12" s="70" customFormat="1" ht="32.25" customHeight="1"/>
    <row r="13" s="70" customFormat="1" ht="32.25" customHeight="1"/>
    <row r="14" s="70" customFormat="1" ht="32.25" customHeight="1"/>
  </sheetData>
  <sheetProtection/>
  <mergeCells count="4">
    <mergeCell ref="A2:C2"/>
    <mergeCell ref="A4:A5"/>
    <mergeCell ref="B4:B5"/>
    <mergeCell ref="C4:C5"/>
  </mergeCells>
  <printOptions horizontalCentered="1"/>
  <pageMargins left="0.59" right="0.59" top="0.55" bottom="0.55" header="0.31" footer="0.31"/>
  <pageSetup horizontalDpi="600" verticalDpi="600" orientation="portrait" paperSize="9" scale="85"/>
</worksheet>
</file>

<file path=xl/worksheets/sheet14.xml><?xml version="1.0" encoding="utf-8"?>
<worksheet xmlns="http://schemas.openxmlformats.org/spreadsheetml/2006/main" xmlns:r="http://schemas.openxmlformats.org/officeDocument/2006/relationships">
  <sheetPr>
    <tabColor rgb="FF7030A0"/>
  </sheetPr>
  <dimension ref="A1:B6"/>
  <sheetViews>
    <sheetView workbookViewId="0" topLeftCell="A1">
      <selection activeCell="F18" sqref="F18"/>
    </sheetView>
  </sheetViews>
  <sheetFormatPr defaultColWidth="9.00390625" defaultRowHeight="18.75" customHeight="1"/>
  <cols>
    <col min="1" max="1" width="52.00390625" style="71" customWidth="1"/>
    <col min="2" max="2" width="28.125" style="72" customWidth="1"/>
    <col min="3" max="16384" width="9.00390625" style="71" customWidth="1"/>
  </cols>
  <sheetData>
    <row r="1" ht="18.75" customHeight="1">
      <c r="A1" s="72" t="s">
        <v>3227</v>
      </c>
    </row>
    <row r="2" spans="1:2" s="68" customFormat="1" ht="27" customHeight="1">
      <c r="A2" s="73" t="s">
        <v>3228</v>
      </c>
      <c r="B2" s="73"/>
    </row>
    <row r="3" spans="1:2" ht="13.5" customHeight="1">
      <c r="A3" s="74"/>
      <c r="B3" s="75" t="s">
        <v>2</v>
      </c>
    </row>
    <row r="4" spans="1:2" s="69" customFormat="1" ht="16.5" customHeight="1">
      <c r="A4" s="76" t="s">
        <v>2854</v>
      </c>
      <c r="B4" s="77" t="s">
        <v>2855</v>
      </c>
    </row>
    <row r="5" spans="1:2" s="70" customFormat="1" ht="16.5" customHeight="1">
      <c r="A5" s="78" t="s">
        <v>2841</v>
      </c>
      <c r="B5" s="79">
        <v>26500</v>
      </c>
    </row>
    <row r="6" spans="1:2" s="70" customFormat="1" ht="16.5" customHeight="1">
      <c r="A6" s="80" t="s">
        <v>87</v>
      </c>
      <c r="B6" s="81">
        <f>SUM(B5:B5)</f>
        <v>26500</v>
      </c>
    </row>
    <row r="7" s="70" customFormat="1" ht="18.75" customHeight="1"/>
    <row r="8" s="70" customFormat="1" ht="18.75" customHeight="1"/>
    <row r="9" s="70" customFormat="1" ht="18.75" customHeight="1"/>
  </sheetData>
  <sheetProtection/>
  <mergeCells count="1">
    <mergeCell ref="A2:B2"/>
  </mergeCells>
  <printOptions horizontalCentered="1"/>
  <pageMargins left="0.59" right="0.59" top="0.55" bottom="0.55" header="0.31" footer="0.31"/>
  <pageSetup horizontalDpi="600" verticalDpi="600" orientation="portrait" paperSize="9" scale="85"/>
</worksheet>
</file>

<file path=xl/worksheets/sheet15.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00390625" defaultRowHeight="21" customHeight="1"/>
  <cols>
    <col min="1" max="1" width="31.50390625" style="39" customWidth="1"/>
    <col min="2" max="2" width="10.375" style="39" customWidth="1"/>
    <col min="3" max="3" width="33.75390625" style="39" customWidth="1"/>
    <col min="4" max="4" width="10.625" style="39" customWidth="1"/>
    <col min="5" max="5" width="9.00390625" style="39" customWidth="1"/>
    <col min="6" max="6" width="9.625" style="39" bestFit="1" customWidth="1"/>
    <col min="7" max="7" width="9.00390625" style="39" customWidth="1"/>
    <col min="8" max="8" width="12.00390625" style="39" bestFit="1" customWidth="1"/>
    <col min="9" max="16384" width="9.00390625" style="39" customWidth="1"/>
  </cols>
  <sheetData>
    <row r="1" ht="20.25" customHeight="1">
      <c r="A1" s="40" t="s">
        <v>3229</v>
      </c>
    </row>
    <row r="2" spans="1:4" ht="20.25" customHeight="1">
      <c r="A2" s="41" t="s">
        <v>3230</v>
      </c>
      <c r="B2" s="41"/>
      <c r="C2" s="41"/>
      <c r="D2" s="41"/>
    </row>
    <row r="3" spans="1:4" ht="15" customHeight="1">
      <c r="A3" s="42"/>
      <c r="B3" s="42"/>
      <c r="D3" s="43" t="s">
        <v>2</v>
      </c>
    </row>
    <row r="4" spans="1:4" ht="30" customHeight="1">
      <c r="A4" s="44" t="s">
        <v>3</v>
      </c>
      <c r="B4" s="45" t="s">
        <v>3231</v>
      </c>
      <c r="C4" s="44" t="s">
        <v>3</v>
      </c>
      <c r="D4" s="45" t="s">
        <v>3232</v>
      </c>
    </row>
    <row r="5" spans="1:8" s="37" customFormat="1" ht="24.75" customHeight="1">
      <c r="A5" s="46" t="s">
        <v>3233</v>
      </c>
      <c r="B5" s="47"/>
      <c r="C5" s="48" t="s">
        <v>3234</v>
      </c>
      <c r="D5" s="47"/>
      <c r="F5" s="49"/>
      <c r="H5" s="50"/>
    </row>
    <row r="6" spans="1:4" ht="24.75" customHeight="1">
      <c r="A6" s="51" t="s">
        <v>3235</v>
      </c>
      <c r="B6" s="52"/>
      <c r="C6" s="53" t="s">
        <v>3236</v>
      </c>
      <c r="D6" s="52"/>
    </row>
    <row r="7" spans="1:4" ht="24.75" customHeight="1">
      <c r="A7" s="51" t="s">
        <v>3237</v>
      </c>
      <c r="B7" s="52"/>
      <c r="C7" s="53" t="s">
        <v>3238</v>
      </c>
      <c r="D7" s="52"/>
    </row>
    <row r="8" spans="1:4" ht="24.75" customHeight="1">
      <c r="A8" s="51" t="s">
        <v>3239</v>
      </c>
      <c r="B8" s="52"/>
      <c r="C8" s="54" t="s">
        <v>3240</v>
      </c>
      <c r="D8" s="52"/>
    </row>
    <row r="9" spans="1:4" ht="24.75" customHeight="1">
      <c r="A9" s="51" t="s">
        <v>3241</v>
      </c>
      <c r="B9" s="52"/>
      <c r="C9" s="54" t="s">
        <v>3242</v>
      </c>
      <c r="D9" s="52"/>
    </row>
    <row r="10" spans="1:4" ht="24.75" customHeight="1">
      <c r="A10" s="51" t="s">
        <v>3243</v>
      </c>
      <c r="B10" s="52"/>
      <c r="C10" s="53" t="s">
        <v>3244</v>
      </c>
      <c r="D10" s="52"/>
    </row>
    <row r="11" spans="1:4" ht="24.75" customHeight="1">
      <c r="A11" s="51" t="s">
        <v>3245</v>
      </c>
      <c r="B11" s="52"/>
      <c r="C11" s="48" t="s">
        <v>3246</v>
      </c>
      <c r="D11" s="52"/>
    </row>
    <row r="12" spans="1:4" ht="24.75" customHeight="1">
      <c r="A12" s="51" t="s">
        <v>3247</v>
      </c>
      <c r="B12" s="52"/>
      <c r="C12" s="53" t="s">
        <v>3248</v>
      </c>
      <c r="D12" s="52"/>
    </row>
    <row r="13" spans="1:4" ht="24.75" customHeight="1">
      <c r="A13" s="51" t="s">
        <v>3249</v>
      </c>
      <c r="B13" s="52"/>
      <c r="C13" s="53" t="s">
        <v>3250</v>
      </c>
      <c r="D13" s="52"/>
    </row>
    <row r="14" spans="1:4" ht="24.75" customHeight="1">
      <c r="A14" s="51" t="s">
        <v>3251</v>
      </c>
      <c r="B14" s="52"/>
      <c r="C14" s="53" t="s">
        <v>3252</v>
      </c>
      <c r="D14" s="52"/>
    </row>
    <row r="15" spans="1:4" ht="24.75" customHeight="1">
      <c r="A15" s="51" t="s">
        <v>3253</v>
      </c>
      <c r="B15" s="52"/>
      <c r="C15" s="53" t="s">
        <v>3254</v>
      </c>
      <c r="D15" s="52"/>
    </row>
    <row r="16" spans="1:4" ht="24.75" customHeight="1">
      <c r="A16" s="51" t="s">
        <v>3255</v>
      </c>
      <c r="B16" s="52"/>
      <c r="C16" s="53" t="s">
        <v>3256</v>
      </c>
      <c r="D16" s="52"/>
    </row>
    <row r="17" spans="1:4" ht="24.75" customHeight="1">
      <c r="A17" s="51" t="s">
        <v>3257</v>
      </c>
      <c r="B17" s="52"/>
      <c r="C17" s="53" t="s">
        <v>3258</v>
      </c>
      <c r="D17" s="52"/>
    </row>
    <row r="18" spans="1:4" ht="24.75" customHeight="1">
      <c r="A18" s="51" t="s">
        <v>3259</v>
      </c>
      <c r="B18" s="52"/>
      <c r="C18" s="53" t="s">
        <v>3260</v>
      </c>
      <c r="D18" s="52"/>
    </row>
    <row r="19" spans="1:4" ht="24.75" customHeight="1">
      <c r="A19" s="51" t="s">
        <v>3261</v>
      </c>
      <c r="B19" s="52"/>
      <c r="C19" s="48" t="s">
        <v>3262</v>
      </c>
      <c r="D19" s="52"/>
    </row>
    <row r="20" spans="1:4" ht="24.75" customHeight="1">
      <c r="A20" s="55" t="s">
        <v>3263</v>
      </c>
      <c r="B20" s="52"/>
      <c r="C20" s="53" t="s">
        <v>3262</v>
      </c>
      <c r="D20" s="52"/>
    </row>
    <row r="21" spans="1:8" s="37" customFormat="1" ht="24.75" customHeight="1">
      <c r="A21" s="46" t="s">
        <v>3264</v>
      </c>
      <c r="B21" s="47"/>
      <c r="C21" s="56"/>
      <c r="D21" s="47"/>
      <c r="F21" s="49"/>
      <c r="H21" s="50"/>
    </row>
    <row r="22" spans="1:4" ht="24.75" customHeight="1">
      <c r="A22" s="51" t="s">
        <v>3265</v>
      </c>
      <c r="B22" s="52"/>
      <c r="C22" s="53"/>
      <c r="D22" s="52"/>
    </row>
    <row r="23" spans="1:4" ht="24.75" customHeight="1">
      <c r="A23" s="51" t="s">
        <v>3266</v>
      </c>
      <c r="B23" s="52"/>
      <c r="C23" s="53"/>
      <c r="D23" s="52"/>
    </row>
    <row r="24" spans="1:4" s="37" customFormat="1" ht="24.75" customHeight="1">
      <c r="A24" s="46" t="s">
        <v>3267</v>
      </c>
      <c r="B24" s="47"/>
      <c r="C24" s="53"/>
      <c r="D24" s="47"/>
    </row>
    <row r="25" spans="1:4" ht="24.75" customHeight="1">
      <c r="A25" s="55" t="s">
        <v>3268</v>
      </c>
      <c r="B25" s="52"/>
      <c r="C25" s="53"/>
      <c r="D25" s="52"/>
    </row>
    <row r="26" spans="1:4" ht="24.75" customHeight="1">
      <c r="A26" s="51"/>
      <c r="B26" s="52"/>
      <c r="C26" s="53"/>
      <c r="D26" s="52"/>
    </row>
    <row r="27" spans="1:4" ht="24.75" customHeight="1">
      <c r="A27" s="57" t="s">
        <v>3269</v>
      </c>
      <c r="B27" s="47"/>
      <c r="C27" s="58" t="s">
        <v>3270</v>
      </c>
      <c r="D27" s="47"/>
    </row>
    <row r="28" spans="1:4" s="38" customFormat="1" ht="24.75" customHeight="1">
      <c r="A28" s="59" t="s">
        <v>3271</v>
      </c>
      <c r="B28" s="60"/>
      <c r="C28" s="61" t="s">
        <v>3272</v>
      </c>
      <c r="D28" s="60"/>
    </row>
    <row r="29" spans="1:4" ht="24.75" customHeight="1">
      <c r="A29" s="62"/>
      <c r="B29" s="52"/>
      <c r="C29" s="63"/>
      <c r="D29" s="52"/>
    </row>
    <row r="30" spans="1:4" ht="24.75" customHeight="1">
      <c r="A30" s="64" t="s">
        <v>3273</v>
      </c>
      <c r="B30" s="47"/>
      <c r="C30" s="64" t="s">
        <v>3274</v>
      </c>
      <c r="D30" s="47"/>
    </row>
    <row r="31" spans="1:4" ht="21" customHeight="1">
      <c r="A31" s="42" t="s">
        <v>3275</v>
      </c>
      <c r="C31" s="65"/>
      <c r="D31" s="66"/>
    </row>
    <row r="33" spans="1:4" s="37" customFormat="1" ht="21" customHeight="1">
      <c r="A33" s="39"/>
      <c r="B33" s="67"/>
      <c r="C33" s="39"/>
      <c r="D33" s="39"/>
    </row>
    <row r="36" spans="3:4" ht="21" customHeight="1">
      <c r="C36" s="37"/>
      <c r="D36" s="37"/>
    </row>
    <row r="39" spans="1:4" s="37" customFormat="1" ht="21" customHeight="1">
      <c r="A39" s="39"/>
      <c r="B39" s="39"/>
      <c r="C39" s="39"/>
      <c r="D39" s="39"/>
    </row>
    <row r="42" spans="3:4" ht="21" customHeight="1">
      <c r="C42" s="37"/>
      <c r="D42" s="37"/>
    </row>
  </sheetData>
  <sheetProtection/>
  <mergeCells count="1">
    <mergeCell ref="A2:D2"/>
  </mergeCells>
  <printOptions/>
  <pageMargins left="0.59" right="0.25" top="0.4" bottom="0.28" header="0.17" footer="0.16"/>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rgb="FFFFFF00"/>
  </sheetPr>
  <dimension ref="A1:IS42"/>
  <sheetViews>
    <sheetView zoomScaleSheetLayoutView="100" workbookViewId="0" topLeftCell="A1">
      <selection activeCell="H14" sqref="H14"/>
    </sheetView>
  </sheetViews>
  <sheetFormatPr defaultColWidth="9.00390625" defaultRowHeight="19.5" customHeight="1"/>
  <cols>
    <col min="1" max="1" width="49.25390625" style="4" customWidth="1"/>
    <col min="2" max="2" width="17.625" style="4" customWidth="1"/>
    <col min="3" max="3" width="13.75390625" style="5" customWidth="1"/>
    <col min="4" max="16384" width="9.00390625" style="4" customWidth="1"/>
  </cols>
  <sheetData>
    <row r="1" spans="1:253" s="1" customFormat="1" ht="21" customHeight="1">
      <c r="A1" s="6" t="s">
        <v>3276</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pans="1:3" ht="33" customHeight="1">
      <c r="A2" s="8" t="s">
        <v>3277</v>
      </c>
      <c r="B2" s="8"/>
      <c r="C2" s="9"/>
    </row>
    <row r="3" spans="1:3" s="2" customFormat="1" ht="19.5" customHeight="1">
      <c r="A3" s="10"/>
      <c r="B3" s="10"/>
      <c r="C3" s="5" t="s">
        <v>2</v>
      </c>
    </row>
    <row r="4" spans="1:3" s="34" customFormat="1" ht="36" customHeight="1">
      <c r="A4" s="11" t="s">
        <v>2702</v>
      </c>
      <c r="B4" s="11" t="s">
        <v>3278</v>
      </c>
      <c r="C4" s="12" t="s">
        <v>48</v>
      </c>
    </row>
    <row r="5" spans="1:3" s="3" customFormat="1" ht="18.75" customHeight="1">
      <c r="A5" s="13" t="s">
        <v>3279</v>
      </c>
      <c r="B5" s="13"/>
      <c r="C5" s="14"/>
    </row>
    <row r="6" spans="1:3" ht="18.75" customHeight="1">
      <c r="A6" s="23" t="s">
        <v>3280</v>
      </c>
      <c r="B6" s="15"/>
      <c r="C6" s="16"/>
    </row>
    <row r="7" spans="1:3" ht="18.75" customHeight="1">
      <c r="A7" s="23" t="s">
        <v>3281</v>
      </c>
      <c r="B7" s="15"/>
      <c r="C7" s="16"/>
    </row>
    <row r="8" spans="1:3" ht="18.75" customHeight="1">
      <c r="A8" s="23" t="s">
        <v>3282</v>
      </c>
      <c r="B8" s="15"/>
      <c r="C8" s="16"/>
    </row>
    <row r="9" spans="1:3" ht="18.75" customHeight="1">
      <c r="A9" s="23" t="s">
        <v>3283</v>
      </c>
      <c r="B9" s="17"/>
      <c r="C9" s="16"/>
    </row>
    <row r="10" spans="1:3" ht="18.75" customHeight="1">
      <c r="A10" s="23" t="s">
        <v>3284</v>
      </c>
      <c r="B10" s="18"/>
      <c r="C10" s="19"/>
    </row>
    <row r="11" spans="1:3" ht="18.75" customHeight="1">
      <c r="A11" s="20" t="s">
        <v>3285</v>
      </c>
      <c r="B11" s="20"/>
      <c r="C11" s="14"/>
    </row>
    <row r="12" spans="1:3" ht="18.75" customHeight="1">
      <c r="A12" s="23" t="s">
        <v>3286</v>
      </c>
      <c r="B12" s="21"/>
      <c r="C12" s="16"/>
    </row>
    <row r="13" spans="1:3" ht="18.75" customHeight="1">
      <c r="A13" s="23" t="s">
        <v>3287</v>
      </c>
      <c r="B13" s="22"/>
      <c r="C13" s="16"/>
    </row>
    <row r="14" spans="1:3" ht="18.75" customHeight="1">
      <c r="A14" s="23" t="s">
        <v>3288</v>
      </c>
      <c r="B14" s="21"/>
      <c r="C14" s="16"/>
    </row>
    <row r="15" spans="1:3" ht="18.75" customHeight="1">
      <c r="A15" s="18" t="s">
        <v>3289</v>
      </c>
      <c r="B15" s="22"/>
      <c r="C15" s="16"/>
    </row>
    <row r="16" spans="1:3" ht="18.75" customHeight="1">
      <c r="A16" s="18"/>
      <c r="B16" s="18"/>
      <c r="C16" s="16"/>
    </row>
    <row r="17" spans="1:3" ht="18.75" customHeight="1">
      <c r="A17" s="35" t="s">
        <v>3290</v>
      </c>
      <c r="B17" s="20"/>
      <c r="C17" s="14"/>
    </row>
    <row r="18" spans="1:3" s="3" customFormat="1" ht="18.75" customHeight="1">
      <c r="A18" s="29" t="s">
        <v>3291</v>
      </c>
      <c r="B18" s="23"/>
      <c r="C18" s="16"/>
    </row>
    <row r="19" spans="1:3" ht="18.75" customHeight="1">
      <c r="A19" s="29" t="s">
        <v>3292</v>
      </c>
      <c r="B19" s="23"/>
      <c r="C19" s="16"/>
    </row>
    <row r="20" spans="1:3" ht="18.75" customHeight="1">
      <c r="A20" s="17" t="s">
        <v>3293</v>
      </c>
      <c r="B20" s="24"/>
      <c r="C20" s="16"/>
    </row>
    <row r="21" spans="1:3" ht="18.75" customHeight="1">
      <c r="A21" s="17" t="s">
        <v>3294</v>
      </c>
      <c r="C21" s="19"/>
    </row>
    <row r="22" spans="1:3" s="3" customFormat="1" ht="18.75" customHeight="1">
      <c r="A22" s="35" t="s">
        <v>3295</v>
      </c>
      <c r="B22" s="25"/>
      <c r="C22" s="14"/>
    </row>
    <row r="23" spans="1:3" ht="18.75" customHeight="1">
      <c r="A23" s="22" t="s">
        <v>3296</v>
      </c>
      <c r="B23" s="22"/>
      <c r="C23" s="16"/>
    </row>
    <row r="24" spans="1:3" ht="18.75" customHeight="1">
      <c r="A24" s="22" t="s">
        <v>3297</v>
      </c>
      <c r="B24" s="22"/>
      <c r="C24" s="16"/>
    </row>
    <row r="25" spans="1:3" ht="18.75" customHeight="1">
      <c r="A25" s="22" t="s">
        <v>3298</v>
      </c>
      <c r="B25" s="22"/>
      <c r="C25" s="16"/>
    </row>
    <row r="26" spans="1:3" s="3" customFormat="1" ht="18.75" customHeight="1">
      <c r="A26" s="18" t="s">
        <v>3299</v>
      </c>
      <c r="B26" s="18"/>
      <c r="C26" s="16"/>
    </row>
    <row r="27" spans="1:3" ht="18.75" customHeight="1">
      <c r="A27" s="35" t="s">
        <v>3300</v>
      </c>
      <c r="B27" s="20"/>
      <c r="C27" s="14"/>
    </row>
    <row r="28" spans="1:3" ht="18.75" customHeight="1">
      <c r="A28" s="22" t="s">
        <v>3301</v>
      </c>
      <c r="B28" s="22"/>
      <c r="C28" s="16"/>
    </row>
    <row r="29" spans="1:3" ht="18.75" customHeight="1">
      <c r="A29" s="22" t="s">
        <v>3302</v>
      </c>
      <c r="B29" s="22"/>
      <c r="C29" s="16"/>
    </row>
    <row r="30" spans="1:3" s="3" customFormat="1" ht="18.75" customHeight="1">
      <c r="A30" s="18" t="s">
        <v>3303</v>
      </c>
      <c r="B30" s="18"/>
      <c r="C30" s="26"/>
    </row>
    <row r="31" spans="1:3" ht="18.75" customHeight="1">
      <c r="A31" s="18" t="s">
        <v>3304</v>
      </c>
      <c r="B31" s="27"/>
      <c r="C31" s="27"/>
    </row>
    <row r="32" spans="1:3" ht="18.75" customHeight="1">
      <c r="A32" s="28" t="s">
        <v>3305</v>
      </c>
      <c r="B32" s="28"/>
      <c r="C32" s="14"/>
    </row>
    <row r="33" spans="1:3" ht="22.5" customHeight="1">
      <c r="A33" s="29" t="s">
        <v>3305</v>
      </c>
      <c r="B33" s="29"/>
      <c r="C33" s="16"/>
    </row>
    <row r="34" spans="1:3" ht="18.75" customHeight="1">
      <c r="A34" s="30" t="s">
        <v>3306</v>
      </c>
      <c r="B34" s="30"/>
      <c r="C34" s="16"/>
    </row>
    <row r="35" spans="1:3" ht="18.75" customHeight="1">
      <c r="A35" s="30" t="s">
        <v>3307</v>
      </c>
      <c r="B35" s="23"/>
      <c r="C35" s="16"/>
    </row>
    <row r="36" spans="1:3" ht="18.75" customHeight="1">
      <c r="A36" s="30" t="s">
        <v>3308</v>
      </c>
      <c r="B36" s="23"/>
      <c r="C36" s="16"/>
    </row>
    <row r="37" spans="1:3" ht="18.75" customHeight="1">
      <c r="A37" s="30" t="s">
        <v>3309</v>
      </c>
      <c r="B37" s="23"/>
      <c r="C37" s="16"/>
    </row>
    <row r="38" spans="1:3" ht="18.75" customHeight="1">
      <c r="A38" s="29"/>
      <c r="B38" s="23"/>
      <c r="C38" s="16"/>
    </row>
    <row r="39" spans="1:3" ht="18.75" customHeight="1">
      <c r="A39" s="31" t="s">
        <v>3269</v>
      </c>
      <c r="B39" s="31"/>
      <c r="C39" s="14"/>
    </row>
    <row r="40" spans="1:3" s="3" customFormat="1" ht="18.75" customHeight="1">
      <c r="A40" s="36" t="s">
        <v>3310</v>
      </c>
      <c r="B40" s="22"/>
      <c r="C40" s="16"/>
    </row>
    <row r="41" spans="1:3" ht="18.75" customHeight="1">
      <c r="A41" s="32"/>
      <c r="B41" s="18"/>
      <c r="C41" s="26"/>
    </row>
    <row r="42" spans="1:3" ht="18.75" customHeight="1">
      <c r="A42" s="33" t="s">
        <v>3273</v>
      </c>
      <c r="B42" s="33"/>
      <c r="C42" s="14"/>
    </row>
  </sheetData>
  <sheetProtection/>
  <mergeCells count="1">
    <mergeCell ref="A2:C2"/>
  </mergeCells>
  <printOptions horizontalCentered="1"/>
  <pageMargins left="0.59" right="0.59" top="0.55" bottom="0.55" header="0.31" footer="0.31"/>
  <pageSetup horizontalDpi="600" verticalDpi="600" orientation="portrait" paperSize="9" scale="75"/>
</worksheet>
</file>

<file path=xl/worksheets/sheet17.xml><?xml version="1.0" encoding="utf-8"?>
<worksheet xmlns="http://schemas.openxmlformats.org/spreadsheetml/2006/main" xmlns:r="http://schemas.openxmlformats.org/officeDocument/2006/relationships">
  <sheetPr>
    <tabColor rgb="FFFFFF00"/>
  </sheetPr>
  <dimension ref="A1:IS42"/>
  <sheetViews>
    <sheetView zoomScaleSheetLayoutView="100" workbookViewId="0" topLeftCell="A19">
      <selection activeCell="H8" sqref="H8:H9"/>
    </sheetView>
  </sheetViews>
  <sheetFormatPr defaultColWidth="9.00390625" defaultRowHeight="19.5" customHeight="1"/>
  <cols>
    <col min="1" max="1" width="44.75390625" style="4" customWidth="1"/>
    <col min="2" max="2" width="15.375" style="4" customWidth="1"/>
    <col min="3" max="3" width="13.75390625" style="5" customWidth="1"/>
    <col min="4" max="16384" width="9.00390625" style="4" customWidth="1"/>
  </cols>
  <sheetData>
    <row r="1" spans="1:253" s="1" customFormat="1" ht="21" customHeight="1">
      <c r="A1" s="6" t="s">
        <v>3311</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pans="1:3" ht="33" customHeight="1">
      <c r="A2" s="8" t="s">
        <v>3312</v>
      </c>
      <c r="B2" s="8"/>
      <c r="C2" s="9"/>
    </row>
    <row r="3" spans="1:3" s="2" customFormat="1" ht="19.5" customHeight="1">
      <c r="A3" s="10"/>
      <c r="B3" s="10"/>
      <c r="C3" s="5" t="s">
        <v>2</v>
      </c>
    </row>
    <row r="4" spans="1:12" s="2" customFormat="1" ht="45" customHeight="1">
      <c r="A4" s="11" t="s">
        <v>2702</v>
      </c>
      <c r="B4" s="11" t="s">
        <v>3278</v>
      </c>
      <c r="C4" s="12" t="s">
        <v>48</v>
      </c>
      <c r="L4" s="2" t="s">
        <v>3313</v>
      </c>
    </row>
    <row r="5" spans="1:3" s="3" customFormat="1" ht="18.75" customHeight="1">
      <c r="A5" s="13" t="s">
        <v>3314</v>
      </c>
      <c r="B5" s="13"/>
      <c r="C5" s="14"/>
    </row>
    <row r="6" spans="1:3" ht="18.75" customHeight="1">
      <c r="A6" s="15" t="s">
        <v>3315</v>
      </c>
      <c r="B6" s="15"/>
      <c r="C6" s="16"/>
    </row>
    <row r="7" spans="1:3" ht="18.75" customHeight="1">
      <c r="A7" s="15" t="s">
        <v>3316</v>
      </c>
      <c r="B7" s="15"/>
      <c r="C7" s="16"/>
    </row>
    <row r="8" spans="1:3" ht="18.75" customHeight="1">
      <c r="A8" s="15" t="s">
        <v>3317</v>
      </c>
      <c r="B8" s="15"/>
      <c r="C8" s="16"/>
    </row>
    <row r="9" spans="1:3" ht="18.75" customHeight="1">
      <c r="A9" s="17" t="s">
        <v>3318</v>
      </c>
      <c r="B9" s="17"/>
      <c r="C9" s="16"/>
    </row>
    <row r="10" spans="1:3" ht="18.75" customHeight="1">
      <c r="A10" s="18"/>
      <c r="B10" s="18"/>
      <c r="C10" s="19"/>
    </row>
    <row r="11" spans="1:3" ht="18.75" customHeight="1">
      <c r="A11" s="20" t="s">
        <v>3319</v>
      </c>
      <c r="B11" s="20"/>
      <c r="C11" s="14"/>
    </row>
    <row r="12" spans="1:3" ht="18.75" customHeight="1">
      <c r="A12" s="21" t="s">
        <v>3320</v>
      </c>
      <c r="B12" s="21"/>
      <c r="C12" s="16"/>
    </row>
    <row r="13" spans="1:3" ht="18.75" customHeight="1">
      <c r="A13" s="22" t="s">
        <v>3321</v>
      </c>
      <c r="B13" s="22"/>
      <c r="C13" s="16"/>
    </row>
    <row r="14" spans="1:3" ht="18.75" customHeight="1">
      <c r="A14" s="21" t="s">
        <v>3322</v>
      </c>
      <c r="B14" s="21"/>
      <c r="C14" s="16"/>
    </row>
    <row r="15" spans="1:3" ht="18.75" customHeight="1">
      <c r="A15" s="22" t="s">
        <v>3323</v>
      </c>
      <c r="B15" s="22"/>
      <c r="C15" s="16"/>
    </row>
    <row r="16" spans="1:3" ht="18.75" customHeight="1">
      <c r="A16" s="18" t="s">
        <v>3324</v>
      </c>
      <c r="B16" s="18"/>
      <c r="C16" s="16"/>
    </row>
    <row r="17" spans="1:3" ht="18.75" customHeight="1">
      <c r="A17" s="20" t="s">
        <v>3325</v>
      </c>
      <c r="B17" s="20"/>
      <c r="C17" s="14"/>
    </row>
    <row r="18" spans="1:3" s="3" customFormat="1" ht="18.75" customHeight="1">
      <c r="A18" s="23" t="s">
        <v>3326</v>
      </c>
      <c r="B18" s="23"/>
      <c r="C18" s="16"/>
    </row>
    <row r="19" spans="1:3" ht="18.75" customHeight="1">
      <c r="A19" s="23" t="s">
        <v>3327</v>
      </c>
      <c r="B19" s="23"/>
      <c r="C19" s="16"/>
    </row>
    <row r="20" spans="1:3" ht="18.75" customHeight="1">
      <c r="A20" s="24" t="s">
        <v>3328</v>
      </c>
      <c r="B20" s="24"/>
      <c r="C20" s="16"/>
    </row>
    <row r="21" ht="18.75" customHeight="1">
      <c r="C21" s="19"/>
    </row>
    <row r="22" spans="1:3" s="3" customFormat="1" ht="18.75" customHeight="1">
      <c r="A22" s="25" t="s">
        <v>3329</v>
      </c>
      <c r="B22" s="25"/>
      <c r="C22" s="14"/>
    </row>
    <row r="23" spans="1:3" ht="18.75" customHeight="1">
      <c r="A23" s="22" t="s">
        <v>3330</v>
      </c>
      <c r="B23" s="22"/>
      <c r="C23" s="16"/>
    </row>
    <row r="24" spans="1:3" ht="18.75" customHeight="1">
      <c r="A24" s="22" t="s">
        <v>3331</v>
      </c>
      <c r="B24" s="22"/>
      <c r="C24" s="16"/>
    </row>
    <row r="25" spans="1:3" ht="18.75" customHeight="1">
      <c r="A25" s="22" t="s">
        <v>3332</v>
      </c>
      <c r="B25" s="22"/>
      <c r="C25" s="16"/>
    </row>
    <row r="26" spans="1:3" s="3" customFormat="1" ht="18.75" customHeight="1">
      <c r="A26" s="18" t="s">
        <v>3333</v>
      </c>
      <c r="B26" s="18"/>
      <c r="C26" s="16"/>
    </row>
    <row r="27" spans="1:3" ht="18.75" customHeight="1">
      <c r="A27" s="20" t="s">
        <v>3334</v>
      </c>
      <c r="B27" s="20"/>
      <c r="C27" s="14"/>
    </row>
    <row r="28" spans="1:3" ht="18.75" customHeight="1">
      <c r="A28" s="22" t="s">
        <v>3335</v>
      </c>
      <c r="B28" s="22"/>
      <c r="C28" s="16"/>
    </row>
    <row r="29" spans="1:3" ht="18.75" customHeight="1">
      <c r="A29" s="22" t="s">
        <v>3336</v>
      </c>
      <c r="B29" s="22"/>
      <c r="C29" s="16"/>
    </row>
    <row r="30" spans="1:3" s="3" customFormat="1" ht="18.75" customHeight="1">
      <c r="A30" s="18" t="s">
        <v>3333</v>
      </c>
      <c r="B30" s="18"/>
      <c r="C30" s="26"/>
    </row>
    <row r="31" spans="1:3" ht="18.75" customHeight="1">
      <c r="A31" s="27"/>
      <c r="B31" s="27"/>
      <c r="C31" s="27"/>
    </row>
    <row r="32" spans="1:3" ht="18.75" customHeight="1">
      <c r="A32" s="28" t="s">
        <v>3337</v>
      </c>
      <c r="B32" s="28"/>
      <c r="C32" s="14"/>
    </row>
    <row r="33" spans="1:3" ht="22.5" customHeight="1">
      <c r="A33" s="29" t="s">
        <v>3338</v>
      </c>
      <c r="B33" s="29"/>
      <c r="C33" s="16"/>
    </row>
    <row r="34" spans="1:3" ht="18.75" customHeight="1">
      <c r="A34" s="30" t="s">
        <v>3339</v>
      </c>
      <c r="B34" s="30"/>
      <c r="C34" s="16"/>
    </row>
    <row r="35" spans="1:3" ht="18.75" customHeight="1">
      <c r="A35" s="23"/>
      <c r="B35" s="23"/>
      <c r="C35" s="16"/>
    </row>
    <row r="36" spans="1:3" ht="18.75" customHeight="1">
      <c r="A36" s="23"/>
      <c r="B36" s="23"/>
      <c r="C36" s="16"/>
    </row>
    <row r="37" spans="1:3" ht="18.75" customHeight="1">
      <c r="A37" s="23"/>
      <c r="B37" s="23"/>
      <c r="C37" s="16"/>
    </row>
    <row r="38" spans="1:3" ht="18.75" customHeight="1">
      <c r="A38" s="23"/>
      <c r="B38" s="23"/>
      <c r="C38" s="16"/>
    </row>
    <row r="39" spans="1:3" ht="18.75" customHeight="1">
      <c r="A39" s="31" t="s">
        <v>3270</v>
      </c>
      <c r="B39" s="31"/>
      <c r="C39" s="14"/>
    </row>
    <row r="40" spans="1:3" s="3" customFormat="1" ht="18.75" customHeight="1">
      <c r="A40" s="22" t="s">
        <v>3340</v>
      </c>
      <c r="B40" s="22"/>
      <c r="C40" s="16"/>
    </row>
    <row r="41" spans="1:3" ht="18.75" customHeight="1">
      <c r="A41" s="32"/>
      <c r="B41" s="18"/>
      <c r="C41" s="26"/>
    </row>
    <row r="42" spans="1:3" ht="18.75" customHeight="1">
      <c r="A42" s="33" t="s">
        <v>3274</v>
      </c>
      <c r="B42" s="33"/>
      <c r="C42" s="14"/>
    </row>
  </sheetData>
  <sheetProtection/>
  <mergeCells count="1">
    <mergeCell ref="A2:C2"/>
  </mergeCells>
  <printOptions horizontalCentered="1"/>
  <pageMargins left="0.59" right="0.59" top="0.55" bottom="0.55" header="0.31" footer="0.31"/>
  <pageSetup horizontalDpi="600" verticalDpi="600" orientation="portrait" paperSize="9" scale="75"/>
</worksheet>
</file>

<file path=xl/worksheets/sheet2.xml><?xml version="1.0" encoding="utf-8"?>
<worksheet xmlns="http://schemas.openxmlformats.org/spreadsheetml/2006/main" xmlns:r="http://schemas.openxmlformats.org/officeDocument/2006/relationships">
  <sheetPr>
    <tabColor rgb="FFFFFF00"/>
  </sheetPr>
  <dimension ref="A1:J48"/>
  <sheetViews>
    <sheetView showZeros="0" workbookViewId="0" topLeftCell="A1">
      <pane xSplit="1" ySplit="6" topLeftCell="B13" activePane="bottomRight" state="frozen"/>
      <selection pane="bottomRight" activeCell="A19" sqref="A19:IV19"/>
    </sheetView>
  </sheetViews>
  <sheetFormatPr defaultColWidth="9.00390625" defaultRowHeight="14.25"/>
  <cols>
    <col min="1" max="1" width="40.75390625" style="240" customWidth="1"/>
    <col min="2" max="2" width="18.375" style="240" customWidth="1"/>
    <col min="3" max="3" width="16.50390625" style="241" customWidth="1"/>
    <col min="4" max="4" width="13.75390625" style="241" customWidth="1"/>
    <col min="5" max="6" width="13.125" style="240" hidden="1" customWidth="1"/>
    <col min="7" max="7" width="9.75390625" style="240" hidden="1" customWidth="1"/>
    <col min="8" max="9" width="11.625" style="240" bestFit="1" customWidth="1"/>
    <col min="10" max="16384" width="9.00390625" style="240" customWidth="1"/>
  </cols>
  <sheetData>
    <row r="1" ht="12" customHeight="1">
      <c r="A1" s="239" t="s">
        <v>44</v>
      </c>
    </row>
    <row r="2" spans="1:7" ht="19.5" customHeight="1">
      <c r="A2" s="242" t="s">
        <v>45</v>
      </c>
      <c r="B2" s="242"/>
      <c r="C2" s="242"/>
      <c r="D2" s="242"/>
      <c r="E2" s="242"/>
      <c r="F2" s="242"/>
      <c r="G2" s="242"/>
    </row>
    <row r="3" spans="1:7" ht="12.75" customHeight="1">
      <c r="A3" s="243"/>
      <c r="B3" s="243"/>
      <c r="C3" s="244"/>
      <c r="D3" s="245" t="s">
        <v>2</v>
      </c>
      <c r="E3" s="245"/>
      <c r="F3" s="245"/>
      <c r="G3" s="245"/>
    </row>
    <row r="4" spans="1:7" s="237" customFormat="1" ht="42.75" customHeight="1">
      <c r="A4" s="246" t="s">
        <v>46</v>
      </c>
      <c r="B4" s="247" t="s">
        <v>47</v>
      </c>
      <c r="C4" s="248" t="s">
        <v>6</v>
      </c>
      <c r="D4" s="247" t="s">
        <v>48</v>
      </c>
      <c r="E4" s="249"/>
      <c r="F4" s="249"/>
      <c r="G4" s="250"/>
    </row>
    <row r="5" spans="1:7" ht="26.25" customHeight="1">
      <c r="A5" s="251"/>
      <c r="B5" s="252"/>
      <c r="C5" s="253"/>
      <c r="D5" s="254"/>
      <c r="E5" s="255"/>
      <c r="F5" s="255"/>
      <c r="G5" s="256"/>
    </row>
    <row r="6" spans="1:7" s="238" customFormat="1" ht="29.25" customHeight="1">
      <c r="A6" s="257" t="s">
        <v>49</v>
      </c>
      <c r="B6" s="258">
        <f aca="true" t="shared" si="0" ref="B6:F6">SUM(B7:B28)</f>
        <v>43115</v>
      </c>
      <c r="C6" s="258">
        <f t="shared" si="0"/>
        <v>46242</v>
      </c>
      <c r="D6" s="259">
        <f>C6/B6</f>
        <v>1.0725269627739766</v>
      </c>
      <c r="E6" s="258">
        <f t="shared" si="0"/>
        <v>7960000</v>
      </c>
      <c r="F6" s="258">
        <f t="shared" si="0"/>
        <v>1789443.4600000002</v>
      </c>
      <c r="G6" s="260" t="e">
        <f>(D6)/#REF!</f>
        <v>#REF!</v>
      </c>
    </row>
    <row r="7" spans="1:7" s="239" customFormat="1" ht="15.75" customHeight="1">
      <c r="A7" s="261" t="s">
        <v>50</v>
      </c>
      <c r="B7" s="262">
        <v>3184</v>
      </c>
      <c r="C7" s="263">
        <v>3939</v>
      </c>
      <c r="D7" s="259">
        <f aca="true" t="shared" si="1" ref="D7:D40">C7/B7</f>
        <v>1.2371231155778895</v>
      </c>
      <c r="E7" s="264">
        <v>459377</v>
      </c>
      <c r="F7" s="265">
        <v>39223.01</v>
      </c>
      <c r="G7" s="266" t="e">
        <f>(D7)/#REF!</f>
        <v>#REF!</v>
      </c>
    </row>
    <row r="8" spans="1:7" ht="15.75" customHeight="1">
      <c r="A8" s="261" t="s">
        <v>51</v>
      </c>
      <c r="B8" s="262"/>
      <c r="C8" s="263"/>
      <c r="D8" s="259" t="e">
        <f t="shared" si="1"/>
        <v>#DIV/0!</v>
      </c>
      <c r="E8" s="264">
        <v>15513.6</v>
      </c>
      <c r="F8" s="267">
        <v>9063</v>
      </c>
      <c r="G8" s="266" t="e">
        <f>(D8)/#REF!</f>
        <v>#DIV/0!</v>
      </c>
    </row>
    <row r="9" spans="1:7" ht="15.75" customHeight="1">
      <c r="A9" s="261" t="s">
        <v>52</v>
      </c>
      <c r="B9" s="262">
        <v>758</v>
      </c>
      <c r="C9" s="263">
        <v>684</v>
      </c>
      <c r="D9" s="259">
        <f t="shared" si="1"/>
        <v>0.9023746701846965</v>
      </c>
      <c r="E9" s="264">
        <v>289867.8</v>
      </c>
      <c r="F9" s="267">
        <v>25342</v>
      </c>
      <c r="G9" s="266" t="e">
        <f>(D9)/#REF!</f>
        <v>#REF!</v>
      </c>
    </row>
    <row r="10" spans="1:8" ht="15.75" customHeight="1">
      <c r="A10" s="261" t="s">
        <v>53</v>
      </c>
      <c r="B10" s="262">
        <v>1953</v>
      </c>
      <c r="C10" s="263">
        <f>3924+267</f>
        <v>4191</v>
      </c>
      <c r="D10" s="259">
        <f t="shared" si="1"/>
        <v>2.1459293394777266</v>
      </c>
      <c r="E10" s="264">
        <v>1261806.3</v>
      </c>
      <c r="F10" s="267">
        <v>573101.95</v>
      </c>
      <c r="G10" s="266" t="e">
        <f>(D10)/#REF!</f>
        <v>#REF!</v>
      </c>
      <c r="H10" s="268"/>
    </row>
    <row r="11" spans="1:8" ht="15.75" customHeight="1">
      <c r="A11" s="261" t="s">
        <v>54</v>
      </c>
      <c r="B11" s="262">
        <v>404</v>
      </c>
      <c r="C11" s="263">
        <v>1321</v>
      </c>
      <c r="D11" s="259">
        <f t="shared" si="1"/>
        <v>3.26980198019802</v>
      </c>
      <c r="E11" s="264">
        <v>116715</v>
      </c>
      <c r="F11" s="267">
        <v>3710</v>
      </c>
      <c r="G11" s="266" t="e">
        <f>(D11)/#REF!</f>
        <v>#REF!</v>
      </c>
      <c r="H11" s="269"/>
    </row>
    <row r="12" spans="1:10" ht="15.75" customHeight="1">
      <c r="A12" s="261" t="s">
        <v>55</v>
      </c>
      <c r="B12" s="262">
        <v>17</v>
      </c>
      <c r="C12" s="263">
        <f>6+13</f>
        <v>19</v>
      </c>
      <c r="D12" s="259">
        <f t="shared" si="1"/>
        <v>1.1176470588235294</v>
      </c>
      <c r="E12" s="264">
        <v>192007.2</v>
      </c>
      <c r="F12" s="267">
        <v>10793.6</v>
      </c>
      <c r="G12" s="266" t="e">
        <f>(D12)/#REF!</f>
        <v>#REF!</v>
      </c>
      <c r="J12" s="287"/>
    </row>
    <row r="13" spans="1:10" ht="15.75" customHeight="1">
      <c r="A13" s="261" t="s">
        <v>56</v>
      </c>
      <c r="B13" s="262">
        <v>1921</v>
      </c>
      <c r="C13" s="263">
        <f>784+25</f>
        <v>809</v>
      </c>
      <c r="D13" s="259">
        <f t="shared" si="1"/>
        <v>0.4211348256116606</v>
      </c>
      <c r="E13" s="264">
        <v>2057818.8</v>
      </c>
      <c r="F13" s="267">
        <v>28356.25</v>
      </c>
      <c r="G13" s="266" t="e">
        <f>(D13)/#REF!</f>
        <v>#REF!</v>
      </c>
      <c r="J13" s="287"/>
    </row>
    <row r="14" spans="1:8" ht="15.75" customHeight="1">
      <c r="A14" s="261" t="s">
        <v>57</v>
      </c>
      <c r="B14" s="262">
        <v>422</v>
      </c>
      <c r="C14" s="263">
        <f>334+73</f>
        <v>407</v>
      </c>
      <c r="D14" s="259">
        <f t="shared" si="1"/>
        <v>0.9644549763033176</v>
      </c>
      <c r="E14" s="264">
        <v>260259.5</v>
      </c>
      <c r="F14" s="267">
        <v>89521.13</v>
      </c>
      <c r="G14" s="266" t="e">
        <f>(D14)/#REF!</f>
        <v>#REF!</v>
      </c>
      <c r="H14" s="269"/>
    </row>
    <row r="15" spans="1:7" ht="15.75" customHeight="1">
      <c r="A15" s="261" t="s">
        <v>58</v>
      </c>
      <c r="B15" s="262">
        <v>4991</v>
      </c>
      <c r="C15" s="263">
        <f>2086+1985</f>
        <v>4071</v>
      </c>
      <c r="D15" s="259">
        <f t="shared" si="1"/>
        <v>0.815668202764977</v>
      </c>
      <c r="E15" s="264">
        <v>24948.3</v>
      </c>
      <c r="F15" s="267">
        <v>27176.54</v>
      </c>
      <c r="G15" s="266" t="e">
        <f>(D15)/#REF!</f>
        <v>#REF!</v>
      </c>
    </row>
    <row r="16" spans="1:10" ht="15.75" customHeight="1">
      <c r="A16" s="261" t="s">
        <v>59</v>
      </c>
      <c r="B16" s="262">
        <v>19063</v>
      </c>
      <c r="C16" s="263">
        <v>15790</v>
      </c>
      <c r="D16" s="259">
        <f t="shared" si="1"/>
        <v>0.8283061427896973</v>
      </c>
      <c r="E16" s="264">
        <v>104594.2</v>
      </c>
      <c r="F16" s="267">
        <v>0</v>
      </c>
      <c r="G16" s="266" t="e">
        <f>(D16)/#REF!</f>
        <v>#REF!</v>
      </c>
      <c r="J16" s="287"/>
    </row>
    <row r="17" spans="1:7" ht="15.75" customHeight="1">
      <c r="A17" s="261" t="s">
        <v>60</v>
      </c>
      <c r="B17" s="262">
        <v>677</v>
      </c>
      <c r="C17" s="263">
        <f>493+110</f>
        <v>603</v>
      </c>
      <c r="D17" s="259">
        <f t="shared" si="1"/>
        <v>0.8906942392909897</v>
      </c>
      <c r="E17" s="264">
        <v>480836.7</v>
      </c>
      <c r="F17" s="267">
        <v>203115.25</v>
      </c>
      <c r="G17" s="266" t="e">
        <f>(D17)/#REF!</f>
        <v>#REF!</v>
      </c>
    </row>
    <row r="18" spans="1:7" ht="15.75" customHeight="1">
      <c r="A18" s="261" t="s">
        <v>61</v>
      </c>
      <c r="B18" s="262"/>
      <c r="C18" s="263"/>
      <c r="D18" s="259" t="e">
        <f t="shared" si="1"/>
        <v>#DIV/0!</v>
      </c>
      <c r="E18" s="264">
        <v>825151</v>
      </c>
      <c r="F18" s="267">
        <v>351666.82</v>
      </c>
      <c r="G18" s="266" t="e">
        <f>(D18)/#REF!</f>
        <v>#DIV/0!</v>
      </c>
    </row>
    <row r="19" spans="1:7" ht="15.75" customHeight="1">
      <c r="A19" s="261" t="s">
        <v>62</v>
      </c>
      <c r="B19" s="262">
        <v>6068</v>
      </c>
      <c r="C19" s="263">
        <f>8656+150</f>
        <v>8806</v>
      </c>
      <c r="D19" s="259">
        <f t="shared" si="1"/>
        <v>1.451219512195122</v>
      </c>
      <c r="E19" s="264">
        <v>176185</v>
      </c>
      <c r="F19" s="267">
        <v>64673</v>
      </c>
      <c r="G19" s="266" t="e">
        <f>(D19)/#REF!</f>
        <v>#REF!</v>
      </c>
    </row>
    <row r="20" spans="1:7" ht="15.75" customHeight="1">
      <c r="A20" s="261" t="s">
        <v>63</v>
      </c>
      <c r="B20" s="262">
        <v>2</v>
      </c>
      <c r="C20" s="263">
        <v>1</v>
      </c>
      <c r="D20" s="259">
        <f t="shared" si="1"/>
        <v>0.5</v>
      </c>
      <c r="E20" s="264">
        <v>34847.4</v>
      </c>
      <c r="F20" s="267">
        <v>42699.81</v>
      </c>
      <c r="G20" s="266" t="e">
        <f>(D20)/#REF!</f>
        <v>#REF!</v>
      </c>
    </row>
    <row r="21" spans="1:7" ht="15.75" customHeight="1">
      <c r="A21" s="261" t="s">
        <v>64</v>
      </c>
      <c r="B21" s="262">
        <v>2321</v>
      </c>
      <c r="C21" s="263">
        <v>1421</v>
      </c>
      <c r="D21" s="259">
        <f t="shared" si="1"/>
        <v>0.6122361051271004</v>
      </c>
      <c r="E21" s="264">
        <v>11424.9</v>
      </c>
      <c r="F21" s="267"/>
      <c r="G21" s="266" t="e">
        <f>(D21)/#REF!</f>
        <v>#REF!</v>
      </c>
    </row>
    <row r="22" spans="1:7" s="239" customFormat="1" ht="15.75" customHeight="1">
      <c r="A22" s="261" t="s">
        <v>65</v>
      </c>
      <c r="B22" s="262"/>
      <c r="C22" s="263"/>
      <c r="D22" s="259" t="e">
        <f t="shared" si="1"/>
        <v>#DIV/0!</v>
      </c>
      <c r="E22" s="264">
        <v>12646</v>
      </c>
      <c r="F22" s="265"/>
      <c r="G22" s="266" t="e">
        <f>(D22)/#REF!</f>
        <v>#DIV/0!</v>
      </c>
    </row>
    <row r="23" spans="1:7" ht="15.75" customHeight="1">
      <c r="A23" s="261" t="s">
        <v>66</v>
      </c>
      <c r="B23" s="262">
        <v>147</v>
      </c>
      <c r="C23" s="263">
        <v>155</v>
      </c>
      <c r="D23" s="259">
        <f t="shared" si="1"/>
        <v>1.054421768707483</v>
      </c>
      <c r="E23" s="264">
        <v>123253.1</v>
      </c>
      <c r="F23" s="267">
        <v>11045</v>
      </c>
      <c r="G23" s="266" t="e">
        <f>(D23)/#REF!</f>
        <v>#REF!</v>
      </c>
    </row>
    <row r="24" spans="1:7" ht="15.75" customHeight="1">
      <c r="A24" s="261" t="s">
        <v>67</v>
      </c>
      <c r="B24" s="262">
        <v>646</v>
      </c>
      <c r="C24" s="263">
        <v>283</v>
      </c>
      <c r="D24" s="259">
        <f t="shared" si="1"/>
        <v>0.43808049535603716</v>
      </c>
      <c r="E24" s="264">
        <v>117650.7</v>
      </c>
      <c r="F24" s="267">
        <v>259.1</v>
      </c>
      <c r="G24" s="266" t="e">
        <f>(D24)/#REF!</f>
        <v>#REF!</v>
      </c>
    </row>
    <row r="25" spans="1:7" ht="15.75" customHeight="1">
      <c r="A25" s="261" t="s">
        <v>68</v>
      </c>
      <c r="B25" s="262"/>
      <c r="C25" s="263"/>
      <c r="D25" s="259" t="e">
        <f t="shared" si="1"/>
        <v>#DIV/0!</v>
      </c>
      <c r="E25" s="264">
        <v>6763.6</v>
      </c>
      <c r="F25" s="267">
        <v>309697</v>
      </c>
      <c r="G25" s="266" t="e">
        <f>(D25)/#REF!</f>
        <v>#DIV/0!</v>
      </c>
    </row>
    <row r="26" spans="1:7" s="239" customFormat="1" ht="15.75" customHeight="1">
      <c r="A26" s="261" t="s">
        <v>69</v>
      </c>
      <c r="B26" s="262"/>
      <c r="C26" s="270">
        <v>450</v>
      </c>
      <c r="D26" s="259" t="e">
        <f t="shared" si="1"/>
        <v>#DIV/0!</v>
      </c>
      <c r="E26" s="264">
        <v>200000</v>
      </c>
      <c r="F26" s="265"/>
      <c r="G26" s="266" t="e">
        <f>(D26)/#REF!</f>
        <v>#DIV/0!</v>
      </c>
    </row>
    <row r="27" spans="1:7" ht="15.75" customHeight="1">
      <c r="A27" s="271" t="s">
        <v>70</v>
      </c>
      <c r="B27" s="262">
        <v>491</v>
      </c>
      <c r="C27" s="270">
        <v>1067</v>
      </c>
      <c r="D27" s="259">
        <f t="shared" si="1"/>
        <v>2.1731160896130346</v>
      </c>
      <c r="E27" s="264">
        <v>27000</v>
      </c>
      <c r="F27" s="267"/>
      <c r="G27" s="266" t="e">
        <f>(D27)/#REF!</f>
        <v>#REF!</v>
      </c>
    </row>
    <row r="28" spans="1:7" ht="15.75" customHeight="1">
      <c r="A28" s="261" t="s">
        <v>71</v>
      </c>
      <c r="B28" s="262">
        <v>50</v>
      </c>
      <c r="C28" s="270">
        <v>2225</v>
      </c>
      <c r="D28" s="259">
        <f t="shared" si="1"/>
        <v>44.5</v>
      </c>
      <c r="E28" s="264">
        <v>1161333.9</v>
      </c>
      <c r="F28" s="267"/>
      <c r="G28" s="266" t="e">
        <f>(D28)/#REF!</f>
        <v>#REF!</v>
      </c>
    </row>
    <row r="29" spans="1:7" s="238" customFormat="1" ht="18" customHeight="1">
      <c r="A29" s="272" t="s">
        <v>72</v>
      </c>
      <c r="B29" s="273">
        <v>5990</v>
      </c>
      <c r="C29" s="274">
        <v>6927</v>
      </c>
      <c r="D29" s="259">
        <f t="shared" si="1"/>
        <v>1.1564273789649415</v>
      </c>
      <c r="E29" s="272"/>
      <c r="F29" s="272"/>
      <c r="G29" s="260" t="e">
        <f>(D29)/#REF!</f>
        <v>#REF!</v>
      </c>
    </row>
    <row r="30" spans="1:9" s="238" customFormat="1" ht="18" customHeight="1">
      <c r="A30" s="272" t="s">
        <v>73</v>
      </c>
      <c r="B30" s="273">
        <f>SUM(B31:B33)</f>
        <v>0</v>
      </c>
      <c r="C30" s="273">
        <f>SUM(C31:C33)</f>
        <v>0</v>
      </c>
      <c r="D30" s="259" t="e">
        <f t="shared" si="1"/>
        <v>#DIV/0!</v>
      </c>
      <c r="E30" s="272"/>
      <c r="F30" s="272"/>
      <c r="G30" s="260" t="e">
        <f>(D30)/#REF!</f>
        <v>#DIV/0!</v>
      </c>
      <c r="H30" s="275"/>
      <c r="I30" s="275"/>
    </row>
    <row r="31" spans="1:9" ht="18" customHeight="1">
      <c r="A31" s="276" t="s">
        <v>74</v>
      </c>
      <c r="B31" s="277"/>
      <c r="C31" s="278"/>
      <c r="D31" s="259" t="e">
        <f t="shared" si="1"/>
        <v>#DIV/0!</v>
      </c>
      <c r="E31" s="267"/>
      <c r="F31" s="267"/>
      <c r="G31" s="266" t="e">
        <f>(D31)/#REF!</f>
        <v>#DIV/0!</v>
      </c>
      <c r="I31" s="268"/>
    </row>
    <row r="32" spans="1:7" ht="18" customHeight="1">
      <c r="A32" s="276" t="s">
        <v>75</v>
      </c>
      <c r="B32" s="277"/>
      <c r="C32" s="278"/>
      <c r="D32" s="259" t="e">
        <f t="shared" si="1"/>
        <v>#DIV/0!</v>
      </c>
      <c r="E32" s="267"/>
      <c r="F32" s="267"/>
      <c r="G32" s="266" t="e">
        <f>(D32)/#REF!</f>
        <v>#DIV/0!</v>
      </c>
    </row>
    <row r="33" spans="1:7" ht="18" customHeight="1">
      <c r="A33" s="276" t="s">
        <v>76</v>
      </c>
      <c r="B33" s="262"/>
      <c r="C33" s="270"/>
      <c r="D33" s="259" t="e">
        <f t="shared" si="1"/>
        <v>#DIV/0!</v>
      </c>
      <c r="E33" s="267"/>
      <c r="F33" s="267"/>
      <c r="G33" s="266" t="e">
        <f>(D33)/#REF!</f>
        <v>#DIV/0!</v>
      </c>
    </row>
    <row r="34" spans="1:7" s="238" customFormat="1" ht="18" customHeight="1">
      <c r="A34" s="279" t="s">
        <v>77</v>
      </c>
      <c r="B34" s="273">
        <f>598+23191</f>
        <v>23789</v>
      </c>
      <c r="C34" s="274">
        <v>438</v>
      </c>
      <c r="D34" s="259">
        <f t="shared" si="1"/>
        <v>0.0184118710328303</v>
      </c>
      <c r="E34" s="272"/>
      <c r="F34" s="272"/>
      <c r="G34" s="260"/>
    </row>
    <row r="35" spans="1:7" s="238" customFormat="1" ht="18" customHeight="1">
      <c r="A35" s="272" t="s">
        <v>78</v>
      </c>
      <c r="B35" s="273"/>
      <c r="C35" s="274"/>
      <c r="D35" s="259" t="e">
        <f t="shared" si="1"/>
        <v>#DIV/0!</v>
      </c>
      <c r="E35" s="272"/>
      <c r="F35" s="272"/>
      <c r="G35" s="260"/>
    </row>
    <row r="36" spans="1:7" s="238" customFormat="1" ht="18" customHeight="1">
      <c r="A36" s="272" t="s">
        <v>79</v>
      </c>
      <c r="B36" s="273"/>
      <c r="C36" s="274"/>
      <c r="D36" s="259" t="e">
        <f t="shared" si="1"/>
        <v>#DIV/0!</v>
      </c>
      <c r="E36" s="272"/>
      <c r="F36" s="272"/>
      <c r="G36" s="260"/>
    </row>
    <row r="37" spans="1:7" s="238" customFormat="1" ht="18" customHeight="1">
      <c r="A37" s="280" t="s">
        <v>80</v>
      </c>
      <c r="B37" s="273">
        <v>3652</v>
      </c>
      <c r="C37" s="281"/>
      <c r="D37" s="259">
        <f t="shared" si="1"/>
        <v>0</v>
      </c>
      <c r="E37" s="272"/>
      <c r="F37" s="272"/>
      <c r="G37" s="260"/>
    </row>
    <row r="38" spans="1:7" s="238" customFormat="1" ht="18" customHeight="1">
      <c r="A38" s="280" t="s">
        <v>81</v>
      </c>
      <c r="B38" s="273">
        <v>2135</v>
      </c>
      <c r="C38" s="281"/>
      <c r="D38" s="259">
        <f t="shared" si="1"/>
        <v>0</v>
      </c>
      <c r="E38" s="272"/>
      <c r="F38" s="272"/>
      <c r="G38" s="260"/>
    </row>
    <row r="39" spans="1:7" s="239" customFormat="1" ht="18" customHeight="1">
      <c r="A39" s="282"/>
      <c r="B39" s="283"/>
      <c r="C39" s="284"/>
      <c r="D39" s="259" t="e">
        <f t="shared" si="1"/>
        <v>#DIV/0!</v>
      </c>
      <c r="E39" s="265"/>
      <c r="F39" s="265"/>
      <c r="G39" s="285"/>
    </row>
    <row r="40" spans="1:7" s="238" customFormat="1" ht="18" customHeight="1">
      <c r="A40" s="286" t="s">
        <v>42</v>
      </c>
      <c r="B40" s="273">
        <f>SUM(B6,B29,B30,B34,B35,B36,B37,B38)</f>
        <v>78681</v>
      </c>
      <c r="C40" s="273">
        <f>SUM(C6,C29,C30,C34,C35,C36,C37)</f>
        <v>53607</v>
      </c>
      <c r="D40" s="259">
        <f t="shared" si="1"/>
        <v>0.6813207762992336</v>
      </c>
      <c r="E40" s="273"/>
      <c r="F40" s="273"/>
      <c r="G40" s="260" t="e">
        <f>(D40)/#REF!</f>
        <v>#REF!</v>
      </c>
    </row>
    <row r="42" ht="14.25">
      <c r="B42" s="268"/>
    </row>
    <row r="43" ht="14.25">
      <c r="B43" s="268"/>
    </row>
    <row r="44" ht="14.25">
      <c r="B44" s="268"/>
    </row>
    <row r="48" ht="14.25">
      <c r="B48" s="268"/>
    </row>
  </sheetData>
  <sheetProtection/>
  <mergeCells count="6">
    <mergeCell ref="A2:G2"/>
    <mergeCell ref="D3:G3"/>
    <mergeCell ref="A4:A5"/>
    <mergeCell ref="B4:B5"/>
    <mergeCell ref="C4:C5"/>
    <mergeCell ref="D4:D5"/>
  </mergeCells>
  <printOptions horizontalCentered="1"/>
  <pageMargins left="0.59" right="0.59" top="0.55" bottom="0.55" header="0.31" footer="0.31"/>
  <pageSetup fitToHeight="2" horizontalDpi="600" verticalDpi="600" orientation="portrait" paperSize="9" scale="85"/>
</worksheet>
</file>

<file path=xl/worksheets/sheet3.xml><?xml version="1.0" encoding="utf-8"?>
<worksheet xmlns="http://schemas.openxmlformats.org/spreadsheetml/2006/main" xmlns:r="http://schemas.openxmlformats.org/officeDocument/2006/relationships">
  <sheetPr>
    <tabColor rgb="FFFFFF00"/>
  </sheetPr>
  <dimension ref="A1:E1385"/>
  <sheetViews>
    <sheetView showZeros="0" workbookViewId="0" topLeftCell="A1">
      <selection activeCell="D15" sqref="D15"/>
    </sheetView>
  </sheetViews>
  <sheetFormatPr defaultColWidth="6.875" defaultRowHeight="21" customHeight="1"/>
  <cols>
    <col min="1" max="1" width="10.625" style="216" customWidth="1"/>
    <col min="2" max="2" width="43.50390625" style="216" customWidth="1"/>
    <col min="3" max="5" width="13.125" style="217" customWidth="1"/>
    <col min="6" max="244" width="6.875" style="216" customWidth="1"/>
    <col min="245" max="16384" width="6.875" style="216" customWidth="1"/>
  </cols>
  <sheetData>
    <row r="1" spans="1:4" ht="14.25">
      <c r="A1" s="218" t="s">
        <v>82</v>
      </c>
      <c r="B1" s="218"/>
      <c r="C1" s="219"/>
      <c r="D1" s="219"/>
    </row>
    <row r="2" spans="1:5" ht="29.25" customHeight="1">
      <c r="A2" s="220" t="s">
        <v>83</v>
      </c>
      <c r="B2" s="220"/>
      <c r="C2" s="220"/>
      <c r="D2" s="220"/>
      <c r="E2" s="220"/>
    </row>
    <row r="3" spans="1:5" ht="14.25">
      <c r="A3" s="221"/>
      <c r="B3" s="221"/>
      <c r="C3" s="219"/>
      <c r="D3" s="222" t="s">
        <v>84</v>
      </c>
      <c r="E3" s="222"/>
    </row>
    <row r="4" spans="1:5" ht="21.75" customHeight="1">
      <c r="A4" s="44" t="s">
        <v>85</v>
      </c>
      <c r="B4" s="44" t="s">
        <v>86</v>
      </c>
      <c r="C4" s="94" t="s">
        <v>87</v>
      </c>
      <c r="D4" s="94" t="s">
        <v>88</v>
      </c>
      <c r="E4" s="94" t="s">
        <v>89</v>
      </c>
    </row>
    <row r="5" spans="1:5" s="213" customFormat="1" ht="21" customHeight="1">
      <c r="A5" s="223" t="s">
        <v>87</v>
      </c>
      <c r="B5" s="224"/>
      <c r="C5" s="225">
        <f>SUM(D5:E5)</f>
        <v>46242</v>
      </c>
      <c r="D5" s="225">
        <v>2716</v>
      </c>
      <c r="E5" s="225">
        <v>43526</v>
      </c>
    </row>
    <row r="6" spans="1:5" s="214" customFormat="1" ht="18.75" customHeight="1">
      <c r="A6" s="226" t="s">
        <v>90</v>
      </c>
      <c r="B6" s="226" t="s">
        <v>50</v>
      </c>
      <c r="C6" s="225">
        <f aca="true" t="shared" si="0" ref="C6:C69">SUM(D6:E6)</f>
        <v>3939</v>
      </c>
      <c r="D6" s="227">
        <v>870</v>
      </c>
      <c r="E6" s="227">
        <v>3069</v>
      </c>
    </row>
    <row r="7" spans="1:5" s="215" customFormat="1" ht="18.75" customHeight="1">
      <c r="A7" s="226" t="s">
        <v>91</v>
      </c>
      <c r="B7" s="226" t="s">
        <v>92</v>
      </c>
      <c r="C7" s="225">
        <f t="shared" si="0"/>
        <v>0</v>
      </c>
      <c r="D7" s="228"/>
      <c r="E7" s="228"/>
    </row>
    <row r="8" spans="1:5" s="215" customFormat="1" ht="18.75" customHeight="1">
      <c r="A8" s="226" t="s">
        <v>93</v>
      </c>
      <c r="B8" s="226" t="s">
        <v>94</v>
      </c>
      <c r="C8" s="225">
        <f t="shared" si="0"/>
        <v>0</v>
      </c>
      <c r="D8" s="228"/>
      <c r="E8" s="228"/>
    </row>
    <row r="9" spans="1:5" s="215" customFormat="1" ht="18.75" customHeight="1">
      <c r="A9" s="226" t="s">
        <v>95</v>
      </c>
      <c r="B9" s="226" t="s">
        <v>96</v>
      </c>
      <c r="C9" s="225">
        <f t="shared" si="0"/>
        <v>0</v>
      </c>
      <c r="D9" s="228"/>
      <c r="E9" s="228"/>
    </row>
    <row r="10" spans="1:5" s="215" customFormat="1" ht="18.75" customHeight="1">
      <c r="A10" s="226" t="s">
        <v>97</v>
      </c>
      <c r="B10" s="226" t="s">
        <v>98</v>
      </c>
      <c r="C10" s="225">
        <f t="shared" si="0"/>
        <v>0</v>
      </c>
      <c r="D10" s="228"/>
      <c r="E10" s="228"/>
    </row>
    <row r="11" spans="1:5" s="215" customFormat="1" ht="18.75" customHeight="1">
      <c r="A11" s="226" t="s">
        <v>99</v>
      </c>
      <c r="B11" s="226" t="s">
        <v>100</v>
      </c>
      <c r="C11" s="225">
        <f t="shared" si="0"/>
        <v>0</v>
      </c>
      <c r="D11" s="228"/>
      <c r="E11" s="228"/>
    </row>
    <row r="12" spans="1:5" s="215" customFormat="1" ht="18.75" customHeight="1">
      <c r="A12" s="226" t="s">
        <v>101</v>
      </c>
      <c r="B12" s="226" t="s">
        <v>102</v>
      </c>
      <c r="C12" s="225">
        <f t="shared" si="0"/>
        <v>0</v>
      </c>
      <c r="D12" s="228"/>
      <c r="E12" s="228"/>
    </row>
    <row r="13" spans="1:5" s="215" customFormat="1" ht="18.75" customHeight="1">
      <c r="A13" s="226" t="s">
        <v>103</v>
      </c>
      <c r="B13" s="226" t="s">
        <v>104</v>
      </c>
      <c r="C13" s="225">
        <f t="shared" si="0"/>
        <v>0</v>
      </c>
      <c r="D13" s="228"/>
      <c r="E13" s="228"/>
    </row>
    <row r="14" spans="1:5" s="215" customFormat="1" ht="18.75" customHeight="1">
      <c r="A14" s="226" t="s">
        <v>105</v>
      </c>
      <c r="B14" s="226" t="s">
        <v>106</v>
      </c>
      <c r="C14" s="225">
        <f t="shared" si="0"/>
        <v>0</v>
      </c>
      <c r="D14" s="228"/>
      <c r="E14" s="228"/>
    </row>
    <row r="15" spans="1:5" s="215" customFormat="1" ht="18.75" customHeight="1">
      <c r="A15" s="226" t="s">
        <v>107</v>
      </c>
      <c r="B15" s="226" t="s">
        <v>108</v>
      </c>
      <c r="C15" s="225">
        <f t="shared" si="0"/>
        <v>0</v>
      </c>
      <c r="D15" s="228"/>
      <c r="E15" s="228"/>
    </row>
    <row r="16" spans="1:5" s="215" customFormat="1" ht="18.75" customHeight="1">
      <c r="A16" s="226" t="s">
        <v>109</v>
      </c>
      <c r="B16" s="226" t="s">
        <v>110</v>
      </c>
      <c r="C16" s="225">
        <f t="shared" si="0"/>
        <v>0</v>
      </c>
      <c r="D16" s="228"/>
      <c r="E16" s="228"/>
    </row>
    <row r="17" spans="1:5" s="215" customFormat="1" ht="18.75" customHeight="1">
      <c r="A17" s="226" t="s">
        <v>111</v>
      </c>
      <c r="B17" s="226" t="s">
        <v>112</v>
      </c>
      <c r="C17" s="225">
        <f t="shared" si="0"/>
        <v>0</v>
      </c>
      <c r="D17" s="228"/>
      <c r="E17" s="228"/>
    </row>
    <row r="18" spans="1:5" s="215" customFormat="1" ht="18.75" customHeight="1">
      <c r="A18" s="226" t="s">
        <v>113</v>
      </c>
      <c r="B18" s="226" t="s">
        <v>114</v>
      </c>
      <c r="C18" s="225">
        <f t="shared" si="0"/>
        <v>0</v>
      </c>
      <c r="D18" s="228"/>
      <c r="E18" s="228"/>
    </row>
    <row r="19" spans="1:5" s="215" customFormat="1" ht="18.75" customHeight="1">
      <c r="A19" s="226" t="s">
        <v>115</v>
      </c>
      <c r="B19" s="226" t="s">
        <v>116</v>
      </c>
      <c r="C19" s="225">
        <f t="shared" si="0"/>
        <v>0</v>
      </c>
      <c r="D19" s="228"/>
      <c r="E19" s="228"/>
    </row>
    <row r="20" spans="1:5" s="215" customFormat="1" ht="18.75" customHeight="1">
      <c r="A20" s="226" t="s">
        <v>117</v>
      </c>
      <c r="B20" s="226" t="s">
        <v>94</v>
      </c>
      <c r="C20" s="225">
        <f t="shared" si="0"/>
        <v>0</v>
      </c>
      <c r="D20" s="228"/>
      <c r="E20" s="228"/>
    </row>
    <row r="21" spans="1:5" s="215" customFormat="1" ht="18.75" customHeight="1">
      <c r="A21" s="226" t="s">
        <v>118</v>
      </c>
      <c r="B21" s="226" t="s">
        <v>96</v>
      </c>
      <c r="C21" s="225">
        <f t="shared" si="0"/>
        <v>0</v>
      </c>
      <c r="D21" s="228"/>
      <c r="E21" s="228"/>
    </row>
    <row r="22" spans="1:5" s="215" customFormat="1" ht="18.75" customHeight="1">
      <c r="A22" s="226" t="s">
        <v>119</v>
      </c>
      <c r="B22" s="226" t="s">
        <v>98</v>
      </c>
      <c r="C22" s="225">
        <f t="shared" si="0"/>
        <v>0</v>
      </c>
      <c r="D22" s="228"/>
      <c r="E22" s="228"/>
    </row>
    <row r="23" spans="1:5" s="215" customFormat="1" ht="18.75" customHeight="1">
      <c r="A23" s="226" t="s">
        <v>120</v>
      </c>
      <c r="B23" s="226" t="s">
        <v>121</v>
      </c>
      <c r="C23" s="225">
        <f t="shared" si="0"/>
        <v>0</v>
      </c>
      <c r="D23" s="228"/>
      <c r="E23" s="228"/>
    </row>
    <row r="24" spans="1:5" s="215" customFormat="1" ht="18.75" customHeight="1">
      <c r="A24" s="226" t="s">
        <v>122</v>
      </c>
      <c r="B24" s="226" t="s">
        <v>123</v>
      </c>
      <c r="C24" s="225">
        <f t="shared" si="0"/>
        <v>0</v>
      </c>
      <c r="D24" s="228"/>
      <c r="E24" s="228"/>
    </row>
    <row r="25" spans="1:5" s="215" customFormat="1" ht="18.75" customHeight="1">
      <c r="A25" s="226" t="s">
        <v>124</v>
      </c>
      <c r="B25" s="226" t="s">
        <v>125</v>
      </c>
      <c r="C25" s="225">
        <f t="shared" si="0"/>
        <v>0</v>
      </c>
      <c r="D25" s="228"/>
      <c r="E25" s="228"/>
    </row>
    <row r="26" spans="1:5" s="215" customFormat="1" ht="18.75" customHeight="1">
      <c r="A26" s="226" t="s">
        <v>126</v>
      </c>
      <c r="B26" s="226" t="s">
        <v>112</v>
      </c>
      <c r="C26" s="225">
        <f t="shared" si="0"/>
        <v>0</v>
      </c>
      <c r="D26" s="228"/>
      <c r="E26" s="228"/>
    </row>
    <row r="27" spans="1:5" s="215" customFormat="1" ht="18.75" customHeight="1">
      <c r="A27" s="226" t="s">
        <v>127</v>
      </c>
      <c r="B27" s="226" t="s">
        <v>128</v>
      </c>
      <c r="C27" s="225">
        <f t="shared" si="0"/>
        <v>0</v>
      </c>
      <c r="D27" s="228"/>
      <c r="E27" s="228"/>
    </row>
    <row r="28" spans="1:5" s="215" customFormat="1" ht="18.75" customHeight="1">
      <c r="A28" s="226" t="s">
        <v>129</v>
      </c>
      <c r="B28" s="226" t="s">
        <v>130</v>
      </c>
      <c r="C28" s="225">
        <f t="shared" si="0"/>
        <v>1535</v>
      </c>
      <c r="D28" s="228">
        <v>492</v>
      </c>
      <c r="E28" s="228">
        <v>1043</v>
      </c>
    </row>
    <row r="29" spans="1:5" s="215" customFormat="1" ht="18.75" customHeight="1">
      <c r="A29" s="226" t="s">
        <v>131</v>
      </c>
      <c r="B29" s="226" t="s">
        <v>94</v>
      </c>
      <c r="C29" s="225">
        <f t="shared" si="0"/>
        <v>492</v>
      </c>
      <c r="D29" s="228">
        <v>492</v>
      </c>
      <c r="E29" s="228"/>
    </row>
    <row r="30" spans="1:5" s="215" customFormat="1" ht="18.75" customHeight="1">
      <c r="A30" s="226" t="s">
        <v>132</v>
      </c>
      <c r="B30" s="226" t="s">
        <v>96</v>
      </c>
      <c r="C30" s="225">
        <f t="shared" si="0"/>
        <v>0</v>
      </c>
      <c r="D30" s="228"/>
      <c r="E30" s="228"/>
    </row>
    <row r="31" spans="1:5" s="215" customFormat="1" ht="18.75" customHeight="1">
      <c r="A31" s="226" t="s">
        <v>133</v>
      </c>
      <c r="B31" s="226" t="s">
        <v>98</v>
      </c>
      <c r="C31" s="225">
        <f t="shared" si="0"/>
        <v>0</v>
      </c>
      <c r="D31" s="228"/>
      <c r="E31" s="228"/>
    </row>
    <row r="32" spans="1:5" s="215" customFormat="1" ht="18.75" customHeight="1">
      <c r="A32" s="226" t="s">
        <v>134</v>
      </c>
      <c r="B32" s="226" t="s">
        <v>135</v>
      </c>
      <c r="C32" s="225">
        <f t="shared" si="0"/>
        <v>0</v>
      </c>
      <c r="D32" s="228"/>
      <c r="E32" s="228"/>
    </row>
    <row r="33" spans="1:5" s="215" customFormat="1" ht="18.75" customHeight="1">
      <c r="A33" s="226" t="s">
        <v>136</v>
      </c>
      <c r="B33" s="226" t="s">
        <v>137</v>
      </c>
      <c r="C33" s="225">
        <f t="shared" si="0"/>
        <v>0</v>
      </c>
      <c r="D33" s="228"/>
      <c r="E33" s="228"/>
    </row>
    <row r="34" spans="1:5" s="215" customFormat="1" ht="18.75" customHeight="1">
      <c r="A34" s="226" t="s">
        <v>138</v>
      </c>
      <c r="B34" s="226" t="s">
        <v>139</v>
      </c>
      <c r="C34" s="225">
        <f t="shared" si="0"/>
        <v>0</v>
      </c>
      <c r="D34" s="228"/>
      <c r="E34" s="228"/>
    </row>
    <row r="35" spans="1:5" s="215" customFormat="1" ht="18.75" customHeight="1">
      <c r="A35" s="226" t="s">
        <v>140</v>
      </c>
      <c r="B35" s="226" t="s">
        <v>141</v>
      </c>
      <c r="C35" s="225">
        <f t="shared" si="0"/>
        <v>0</v>
      </c>
      <c r="D35" s="228"/>
      <c r="E35" s="228"/>
    </row>
    <row r="36" spans="1:5" s="215" customFormat="1" ht="18.75" customHeight="1">
      <c r="A36" s="226" t="s">
        <v>142</v>
      </c>
      <c r="B36" s="226" t="s">
        <v>143</v>
      </c>
      <c r="C36" s="225">
        <f t="shared" si="0"/>
        <v>56</v>
      </c>
      <c r="D36" s="228"/>
      <c r="E36" s="228">
        <v>56</v>
      </c>
    </row>
    <row r="37" spans="1:5" s="215" customFormat="1" ht="18.75" customHeight="1">
      <c r="A37" s="226" t="s">
        <v>144</v>
      </c>
      <c r="B37" s="226" t="s">
        <v>145</v>
      </c>
      <c r="C37" s="225">
        <f t="shared" si="0"/>
        <v>0</v>
      </c>
      <c r="D37" s="228"/>
      <c r="E37" s="228"/>
    </row>
    <row r="38" spans="1:5" s="215" customFormat="1" ht="18.75" customHeight="1">
      <c r="A38" s="226" t="s">
        <v>146</v>
      </c>
      <c r="B38" s="226" t="s">
        <v>112</v>
      </c>
      <c r="C38" s="225">
        <f t="shared" si="0"/>
        <v>0</v>
      </c>
      <c r="D38" s="228"/>
      <c r="E38" s="228"/>
    </row>
    <row r="39" spans="1:5" s="215" customFormat="1" ht="18.75" customHeight="1">
      <c r="A39" s="226" t="s">
        <v>147</v>
      </c>
      <c r="B39" s="226" t="s">
        <v>148</v>
      </c>
      <c r="C39" s="225">
        <f t="shared" si="0"/>
        <v>987</v>
      </c>
      <c r="D39" s="228"/>
      <c r="E39" s="228">
        <v>987</v>
      </c>
    </row>
    <row r="40" spans="1:5" s="215" customFormat="1" ht="18.75" customHeight="1">
      <c r="A40" s="226" t="s">
        <v>149</v>
      </c>
      <c r="B40" s="226" t="s">
        <v>150</v>
      </c>
      <c r="C40" s="225">
        <f t="shared" si="0"/>
        <v>947</v>
      </c>
      <c r="D40" s="228">
        <v>127</v>
      </c>
      <c r="E40" s="228">
        <v>820</v>
      </c>
    </row>
    <row r="41" spans="1:5" s="215" customFormat="1" ht="18.75" customHeight="1">
      <c r="A41" s="226" t="s">
        <v>151</v>
      </c>
      <c r="B41" s="226" t="s">
        <v>94</v>
      </c>
      <c r="C41" s="225">
        <f t="shared" si="0"/>
        <v>127</v>
      </c>
      <c r="D41" s="228">
        <v>127</v>
      </c>
      <c r="E41" s="228"/>
    </row>
    <row r="42" spans="1:5" s="215" customFormat="1" ht="18.75" customHeight="1">
      <c r="A42" s="226" t="s">
        <v>152</v>
      </c>
      <c r="B42" s="226" t="s">
        <v>96</v>
      </c>
      <c r="C42" s="225">
        <f t="shared" si="0"/>
        <v>0</v>
      </c>
      <c r="D42" s="228"/>
      <c r="E42" s="228"/>
    </row>
    <row r="43" spans="1:5" s="215" customFormat="1" ht="18.75" customHeight="1">
      <c r="A43" s="226" t="s">
        <v>153</v>
      </c>
      <c r="B43" s="226" t="s">
        <v>98</v>
      </c>
      <c r="C43" s="225">
        <f t="shared" si="0"/>
        <v>0</v>
      </c>
      <c r="D43" s="228"/>
      <c r="E43" s="228"/>
    </row>
    <row r="44" spans="1:5" s="215" customFormat="1" ht="18.75" customHeight="1">
      <c r="A44" s="226" t="s">
        <v>154</v>
      </c>
      <c r="B44" s="226" t="s">
        <v>155</v>
      </c>
      <c r="C44" s="225">
        <f t="shared" si="0"/>
        <v>0</v>
      </c>
      <c r="D44" s="228"/>
      <c r="E44" s="228"/>
    </row>
    <row r="45" spans="1:5" s="215" customFormat="1" ht="18.75" customHeight="1">
      <c r="A45" s="226" t="s">
        <v>156</v>
      </c>
      <c r="B45" s="226" t="s">
        <v>157</v>
      </c>
      <c r="C45" s="225">
        <f t="shared" si="0"/>
        <v>0</v>
      </c>
      <c r="D45" s="228"/>
      <c r="E45" s="228"/>
    </row>
    <row r="46" spans="1:5" s="215" customFormat="1" ht="18.75" customHeight="1">
      <c r="A46" s="226" t="s">
        <v>158</v>
      </c>
      <c r="B46" s="226" t="s">
        <v>159</v>
      </c>
      <c r="C46" s="225">
        <f t="shared" si="0"/>
        <v>0</v>
      </c>
      <c r="D46" s="228"/>
      <c r="E46" s="228"/>
    </row>
    <row r="47" spans="1:5" s="215" customFormat="1" ht="18.75" customHeight="1">
      <c r="A47" s="226" t="s">
        <v>160</v>
      </c>
      <c r="B47" s="226" t="s">
        <v>161</v>
      </c>
      <c r="C47" s="225">
        <f t="shared" si="0"/>
        <v>0</v>
      </c>
      <c r="D47" s="228"/>
      <c r="E47" s="228"/>
    </row>
    <row r="48" spans="1:5" s="215" customFormat="1" ht="18.75" customHeight="1">
      <c r="A48" s="226" t="s">
        <v>162</v>
      </c>
      <c r="B48" s="226" t="s">
        <v>163</v>
      </c>
      <c r="C48" s="225">
        <f t="shared" si="0"/>
        <v>0</v>
      </c>
      <c r="D48" s="228"/>
      <c r="E48" s="228"/>
    </row>
    <row r="49" spans="1:5" s="215" customFormat="1" ht="18.75" customHeight="1">
      <c r="A49" s="226" t="s">
        <v>164</v>
      </c>
      <c r="B49" s="226" t="s">
        <v>165</v>
      </c>
      <c r="C49" s="225">
        <f t="shared" si="0"/>
        <v>0</v>
      </c>
      <c r="D49" s="228"/>
      <c r="E49" s="228"/>
    </row>
    <row r="50" spans="1:5" s="215" customFormat="1" ht="18.75" customHeight="1">
      <c r="A50" s="226" t="s">
        <v>166</v>
      </c>
      <c r="B50" s="226" t="s">
        <v>112</v>
      </c>
      <c r="C50" s="225">
        <f t="shared" si="0"/>
        <v>0</v>
      </c>
      <c r="D50" s="228"/>
      <c r="E50" s="228"/>
    </row>
    <row r="51" spans="1:5" s="215" customFormat="1" ht="18.75" customHeight="1">
      <c r="A51" s="226" t="s">
        <v>167</v>
      </c>
      <c r="B51" s="226" t="s">
        <v>168</v>
      </c>
      <c r="C51" s="225">
        <f t="shared" si="0"/>
        <v>820</v>
      </c>
      <c r="D51" s="228"/>
      <c r="E51" s="228">
        <v>820</v>
      </c>
    </row>
    <row r="52" spans="1:5" s="215" customFormat="1" ht="18.75" customHeight="1">
      <c r="A52" s="226" t="s">
        <v>169</v>
      </c>
      <c r="B52" s="226" t="s">
        <v>170</v>
      </c>
      <c r="C52" s="225">
        <f t="shared" si="0"/>
        <v>78</v>
      </c>
      <c r="D52" s="228"/>
      <c r="E52" s="228">
        <v>78</v>
      </c>
    </row>
    <row r="53" spans="1:5" s="215" customFormat="1" ht="18.75" customHeight="1">
      <c r="A53" s="226" t="s">
        <v>171</v>
      </c>
      <c r="B53" s="226" t="s">
        <v>94</v>
      </c>
      <c r="C53" s="225">
        <f t="shared" si="0"/>
        <v>0</v>
      </c>
      <c r="D53" s="228"/>
      <c r="E53" s="228"/>
    </row>
    <row r="54" spans="1:5" s="215" customFormat="1" ht="18.75" customHeight="1">
      <c r="A54" s="226" t="s">
        <v>172</v>
      </c>
      <c r="B54" s="226" t="s">
        <v>96</v>
      </c>
      <c r="C54" s="225">
        <f t="shared" si="0"/>
        <v>0</v>
      </c>
      <c r="D54" s="228"/>
      <c r="E54" s="228"/>
    </row>
    <row r="55" spans="1:5" s="215" customFormat="1" ht="18.75" customHeight="1">
      <c r="A55" s="226" t="s">
        <v>173</v>
      </c>
      <c r="B55" s="226" t="s">
        <v>98</v>
      </c>
      <c r="C55" s="225">
        <f t="shared" si="0"/>
        <v>0</v>
      </c>
      <c r="D55" s="228"/>
      <c r="E55" s="228"/>
    </row>
    <row r="56" spans="1:5" s="215" customFormat="1" ht="18.75" customHeight="1">
      <c r="A56" s="226" t="s">
        <v>174</v>
      </c>
      <c r="B56" s="226" t="s">
        <v>175</v>
      </c>
      <c r="C56" s="225">
        <f t="shared" si="0"/>
        <v>0</v>
      </c>
      <c r="D56" s="228"/>
      <c r="E56" s="228"/>
    </row>
    <row r="57" spans="1:5" s="215" customFormat="1" ht="18.75" customHeight="1">
      <c r="A57" s="226" t="s">
        <v>176</v>
      </c>
      <c r="B57" s="226" t="s">
        <v>177</v>
      </c>
      <c r="C57" s="225">
        <f t="shared" si="0"/>
        <v>0</v>
      </c>
      <c r="D57" s="228"/>
      <c r="E57" s="228"/>
    </row>
    <row r="58" spans="1:5" s="215" customFormat="1" ht="18.75" customHeight="1">
      <c r="A58" s="226" t="s">
        <v>178</v>
      </c>
      <c r="B58" s="226" t="s">
        <v>179</v>
      </c>
      <c r="C58" s="225">
        <f t="shared" si="0"/>
        <v>0</v>
      </c>
      <c r="D58" s="228"/>
      <c r="E58" s="228"/>
    </row>
    <row r="59" spans="1:5" s="215" customFormat="1" ht="18.75" customHeight="1">
      <c r="A59" s="226" t="s">
        <v>180</v>
      </c>
      <c r="B59" s="226" t="s">
        <v>181</v>
      </c>
      <c r="C59" s="225">
        <f t="shared" si="0"/>
        <v>15</v>
      </c>
      <c r="D59" s="228"/>
      <c r="E59" s="228">
        <v>15</v>
      </c>
    </row>
    <row r="60" spans="1:5" s="215" customFormat="1" ht="18.75" customHeight="1">
      <c r="A60" s="226" t="s">
        <v>182</v>
      </c>
      <c r="B60" s="226" t="s">
        <v>183</v>
      </c>
      <c r="C60" s="225">
        <f t="shared" si="0"/>
        <v>9</v>
      </c>
      <c r="D60" s="228"/>
      <c r="E60" s="228">
        <v>9</v>
      </c>
    </row>
    <row r="61" spans="1:5" s="215" customFormat="1" ht="18.75" customHeight="1">
      <c r="A61" s="226" t="s">
        <v>184</v>
      </c>
      <c r="B61" s="226" t="s">
        <v>112</v>
      </c>
      <c r="C61" s="225">
        <f t="shared" si="0"/>
        <v>0</v>
      </c>
      <c r="D61" s="228"/>
      <c r="E61" s="228"/>
    </row>
    <row r="62" spans="1:5" s="215" customFormat="1" ht="18.75" customHeight="1">
      <c r="A62" s="226" t="s">
        <v>185</v>
      </c>
      <c r="B62" s="226" t="s">
        <v>186</v>
      </c>
      <c r="C62" s="225">
        <f t="shared" si="0"/>
        <v>54</v>
      </c>
      <c r="D62" s="228"/>
      <c r="E62" s="228">
        <v>54</v>
      </c>
    </row>
    <row r="63" spans="1:5" s="215" customFormat="1" ht="18.75" customHeight="1">
      <c r="A63" s="226" t="s">
        <v>187</v>
      </c>
      <c r="B63" s="226" t="s">
        <v>188</v>
      </c>
      <c r="C63" s="225">
        <f t="shared" si="0"/>
        <v>381</v>
      </c>
      <c r="D63" s="228">
        <v>112</v>
      </c>
      <c r="E63" s="228">
        <v>269</v>
      </c>
    </row>
    <row r="64" spans="1:5" s="215" customFormat="1" ht="18.75" customHeight="1">
      <c r="A64" s="226" t="s">
        <v>189</v>
      </c>
      <c r="B64" s="226" t="s">
        <v>94</v>
      </c>
      <c r="C64" s="225">
        <f t="shared" si="0"/>
        <v>112</v>
      </c>
      <c r="D64" s="228">
        <v>112</v>
      </c>
      <c r="E64" s="228"/>
    </row>
    <row r="65" spans="1:5" s="215" customFormat="1" ht="18.75" customHeight="1">
      <c r="A65" s="226" t="s">
        <v>190</v>
      </c>
      <c r="B65" s="226" t="s">
        <v>96</v>
      </c>
      <c r="C65" s="225">
        <f t="shared" si="0"/>
        <v>0</v>
      </c>
      <c r="D65" s="228"/>
      <c r="E65" s="228"/>
    </row>
    <row r="66" spans="1:5" s="215" customFormat="1" ht="18.75" customHeight="1">
      <c r="A66" s="226" t="s">
        <v>191</v>
      </c>
      <c r="B66" s="226" t="s">
        <v>98</v>
      </c>
      <c r="C66" s="225">
        <f t="shared" si="0"/>
        <v>0</v>
      </c>
      <c r="D66" s="228"/>
      <c r="E66" s="228"/>
    </row>
    <row r="67" spans="1:5" s="215" customFormat="1" ht="18.75" customHeight="1">
      <c r="A67" s="226" t="s">
        <v>192</v>
      </c>
      <c r="B67" s="226" t="s">
        <v>193</v>
      </c>
      <c r="C67" s="225">
        <f t="shared" si="0"/>
        <v>0</v>
      </c>
      <c r="D67" s="228"/>
      <c r="E67" s="228"/>
    </row>
    <row r="68" spans="1:5" s="215" customFormat="1" ht="18.75" customHeight="1">
      <c r="A68" s="226" t="s">
        <v>194</v>
      </c>
      <c r="B68" s="226" t="s">
        <v>195</v>
      </c>
      <c r="C68" s="225">
        <f t="shared" si="0"/>
        <v>0</v>
      </c>
      <c r="D68" s="228"/>
      <c r="E68" s="228"/>
    </row>
    <row r="69" spans="1:5" s="215" customFormat="1" ht="18.75" customHeight="1">
      <c r="A69" s="226" t="s">
        <v>196</v>
      </c>
      <c r="B69" s="226" t="s">
        <v>197</v>
      </c>
      <c r="C69" s="225">
        <f t="shared" si="0"/>
        <v>0</v>
      </c>
      <c r="D69" s="228"/>
      <c r="E69" s="228"/>
    </row>
    <row r="70" spans="1:5" s="215" customFormat="1" ht="18.75" customHeight="1">
      <c r="A70" s="226" t="s">
        <v>198</v>
      </c>
      <c r="B70" s="226" t="s">
        <v>199</v>
      </c>
      <c r="C70" s="225">
        <f aca="true" t="shared" si="1" ref="C70:C133">SUM(D70:E70)</f>
        <v>0</v>
      </c>
      <c r="D70" s="228"/>
      <c r="E70" s="228"/>
    </row>
    <row r="71" spans="1:5" s="215" customFormat="1" ht="18.75" customHeight="1">
      <c r="A71" s="226" t="s">
        <v>200</v>
      </c>
      <c r="B71" s="226" t="s">
        <v>201</v>
      </c>
      <c r="C71" s="225">
        <f t="shared" si="1"/>
        <v>150</v>
      </c>
      <c r="D71" s="228"/>
      <c r="E71" s="228">
        <v>150</v>
      </c>
    </row>
    <row r="72" spans="1:5" s="215" customFormat="1" ht="18.75" customHeight="1">
      <c r="A72" s="226" t="s">
        <v>202</v>
      </c>
      <c r="B72" s="226" t="s">
        <v>112</v>
      </c>
      <c r="C72" s="225">
        <f t="shared" si="1"/>
        <v>0</v>
      </c>
      <c r="D72" s="228"/>
      <c r="E72" s="228"/>
    </row>
    <row r="73" spans="1:5" s="215" customFormat="1" ht="18.75" customHeight="1">
      <c r="A73" s="226" t="s">
        <v>203</v>
      </c>
      <c r="B73" s="226" t="s">
        <v>204</v>
      </c>
      <c r="C73" s="225">
        <f t="shared" si="1"/>
        <v>119</v>
      </c>
      <c r="D73" s="228"/>
      <c r="E73" s="228">
        <v>119</v>
      </c>
    </row>
    <row r="74" spans="1:5" s="215" customFormat="1" ht="18.75" customHeight="1">
      <c r="A74" s="226" t="s">
        <v>205</v>
      </c>
      <c r="B74" s="226" t="s">
        <v>206</v>
      </c>
      <c r="C74" s="225">
        <f t="shared" si="1"/>
        <v>0</v>
      </c>
      <c r="D74" s="228"/>
      <c r="E74" s="228"/>
    </row>
    <row r="75" spans="1:5" s="215" customFormat="1" ht="18.75" customHeight="1">
      <c r="A75" s="226" t="s">
        <v>207</v>
      </c>
      <c r="B75" s="226" t="s">
        <v>94</v>
      </c>
      <c r="C75" s="225">
        <f t="shared" si="1"/>
        <v>0</v>
      </c>
      <c r="D75" s="228"/>
      <c r="E75" s="228"/>
    </row>
    <row r="76" spans="1:5" s="215" customFormat="1" ht="18.75" customHeight="1">
      <c r="A76" s="226" t="s">
        <v>208</v>
      </c>
      <c r="B76" s="226" t="s">
        <v>96</v>
      </c>
      <c r="C76" s="225">
        <f t="shared" si="1"/>
        <v>0</v>
      </c>
      <c r="D76" s="228"/>
      <c r="E76" s="228"/>
    </row>
    <row r="77" spans="1:5" s="215" customFormat="1" ht="18.75" customHeight="1">
      <c r="A77" s="226" t="s">
        <v>209</v>
      </c>
      <c r="B77" s="226" t="s">
        <v>98</v>
      </c>
      <c r="C77" s="225">
        <f t="shared" si="1"/>
        <v>0</v>
      </c>
      <c r="D77" s="228"/>
      <c r="E77" s="228"/>
    </row>
    <row r="78" spans="1:5" s="215" customFormat="1" ht="18.75" customHeight="1">
      <c r="A78" s="226" t="s">
        <v>210</v>
      </c>
      <c r="B78" s="226" t="s">
        <v>211</v>
      </c>
      <c r="C78" s="225">
        <f t="shared" si="1"/>
        <v>0</v>
      </c>
      <c r="D78" s="228"/>
      <c r="E78" s="228"/>
    </row>
    <row r="79" spans="1:5" s="215" customFormat="1" ht="18.75" customHeight="1">
      <c r="A79" s="226" t="s">
        <v>212</v>
      </c>
      <c r="B79" s="226" t="s">
        <v>213</v>
      </c>
      <c r="C79" s="225">
        <f t="shared" si="1"/>
        <v>0</v>
      </c>
      <c r="D79" s="228"/>
      <c r="E79" s="228"/>
    </row>
    <row r="80" spans="1:5" s="215" customFormat="1" ht="18.75" customHeight="1">
      <c r="A80" s="226" t="s">
        <v>214</v>
      </c>
      <c r="B80" s="226" t="s">
        <v>215</v>
      </c>
      <c r="C80" s="225">
        <f t="shared" si="1"/>
        <v>0</v>
      </c>
      <c r="D80" s="228"/>
      <c r="E80" s="228"/>
    </row>
    <row r="81" spans="1:5" s="215" customFormat="1" ht="18.75" customHeight="1">
      <c r="A81" s="226" t="s">
        <v>216</v>
      </c>
      <c r="B81" s="226" t="s">
        <v>217</v>
      </c>
      <c r="C81" s="225">
        <f t="shared" si="1"/>
        <v>0</v>
      </c>
      <c r="D81" s="228"/>
      <c r="E81" s="228"/>
    </row>
    <row r="82" spans="1:5" s="215" customFormat="1" ht="18.75" customHeight="1">
      <c r="A82" s="226" t="s">
        <v>218</v>
      </c>
      <c r="B82" s="226" t="s">
        <v>219</v>
      </c>
      <c r="C82" s="225">
        <f t="shared" si="1"/>
        <v>0</v>
      </c>
      <c r="D82" s="228"/>
      <c r="E82" s="228"/>
    </row>
    <row r="83" spans="1:5" s="215" customFormat="1" ht="18.75" customHeight="1">
      <c r="A83" s="226" t="s">
        <v>220</v>
      </c>
      <c r="B83" s="226" t="s">
        <v>199</v>
      </c>
      <c r="C83" s="225">
        <f t="shared" si="1"/>
        <v>0</v>
      </c>
      <c r="D83" s="228"/>
      <c r="E83" s="228"/>
    </row>
    <row r="84" spans="1:5" s="215" customFormat="1" ht="18.75" customHeight="1">
      <c r="A84" s="226" t="s">
        <v>221</v>
      </c>
      <c r="B84" s="226" t="s">
        <v>112</v>
      </c>
      <c r="C84" s="225">
        <f t="shared" si="1"/>
        <v>0</v>
      </c>
      <c r="D84" s="228"/>
      <c r="E84" s="228"/>
    </row>
    <row r="85" spans="1:5" s="215" customFormat="1" ht="18.75" customHeight="1">
      <c r="A85" s="226" t="s">
        <v>222</v>
      </c>
      <c r="B85" s="226" t="s">
        <v>223</v>
      </c>
      <c r="C85" s="225">
        <f t="shared" si="1"/>
        <v>0</v>
      </c>
      <c r="D85" s="228"/>
      <c r="E85" s="228"/>
    </row>
    <row r="86" spans="1:5" s="215" customFormat="1" ht="18.75" customHeight="1">
      <c r="A86" s="226" t="s">
        <v>224</v>
      </c>
      <c r="B86" s="226" t="s">
        <v>225</v>
      </c>
      <c r="C86" s="225">
        <f t="shared" si="1"/>
        <v>0</v>
      </c>
      <c r="D86" s="228"/>
      <c r="E86" s="228"/>
    </row>
    <row r="87" spans="1:5" s="215" customFormat="1" ht="18.75" customHeight="1">
      <c r="A87" s="226" t="s">
        <v>226</v>
      </c>
      <c r="B87" s="226" t="s">
        <v>94</v>
      </c>
      <c r="C87" s="225">
        <f t="shared" si="1"/>
        <v>0</v>
      </c>
      <c r="D87" s="228"/>
      <c r="E87" s="228"/>
    </row>
    <row r="88" spans="1:5" s="215" customFormat="1" ht="18.75" customHeight="1">
      <c r="A88" s="226" t="s">
        <v>227</v>
      </c>
      <c r="B88" s="226" t="s">
        <v>96</v>
      </c>
      <c r="C88" s="225">
        <f t="shared" si="1"/>
        <v>0</v>
      </c>
      <c r="D88" s="228"/>
      <c r="E88" s="228"/>
    </row>
    <row r="89" spans="1:5" s="215" customFormat="1" ht="18.75" customHeight="1">
      <c r="A89" s="226" t="s">
        <v>228</v>
      </c>
      <c r="B89" s="226" t="s">
        <v>98</v>
      </c>
      <c r="C89" s="225">
        <f t="shared" si="1"/>
        <v>0</v>
      </c>
      <c r="D89" s="228"/>
      <c r="E89" s="228"/>
    </row>
    <row r="90" spans="1:5" s="215" customFormat="1" ht="18.75" customHeight="1">
      <c r="A90" s="226" t="s">
        <v>229</v>
      </c>
      <c r="B90" s="226" t="s">
        <v>230</v>
      </c>
      <c r="C90" s="225">
        <f t="shared" si="1"/>
        <v>0</v>
      </c>
      <c r="D90" s="228"/>
      <c r="E90" s="228"/>
    </row>
    <row r="91" spans="1:5" s="215" customFormat="1" ht="18.75" customHeight="1">
      <c r="A91" s="226" t="s">
        <v>231</v>
      </c>
      <c r="B91" s="226" t="s">
        <v>232</v>
      </c>
      <c r="C91" s="225">
        <f t="shared" si="1"/>
        <v>0</v>
      </c>
      <c r="D91" s="228"/>
      <c r="E91" s="228"/>
    </row>
    <row r="92" spans="1:5" s="215" customFormat="1" ht="18.75" customHeight="1">
      <c r="A92" s="226" t="s">
        <v>233</v>
      </c>
      <c r="B92" s="226" t="s">
        <v>199</v>
      </c>
      <c r="C92" s="225">
        <f t="shared" si="1"/>
        <v>0</v>
      </c>
      <c r="D92" s="228"/>
      <c r="E92" s="228"/>
    </row>
    <row r="93" spans="1:5" s="215" customFormat="1" ht="18.75" customHeight="1">
      <c r="A93" s="226" t="s">
        <v>234</v>
      </c>
      <c r="B93" s="226" t="s">
        <v>112</v>
      </c>
      <c r="C93" s="225">
        <f t="shared" si="1"/>
        <v>0</v>
      </c>
      <c r="D93" s="228"/>
      <c r="E93" s="228"/>
    </row>
    <row r="94" spans="1:5" s="215" customFormat="1" ht="18.75" customHeight="1">
      <c r="A94" s="226" t="s">
        <v>235</v>
      </c>
      <c r="B94" s="226" t="s">
        <v>236</v>
      </c>
      <c r="C94" s="225">
        <f t="shared" si="1"/>
        <v>0</v>
      </c>
      <c r="D94" s="228"/>
      <c r="E94" s="228"/>
    </row>
    <row r="95" spans="1:5" s="215" customFormat="1" ht="18.75" customHeight="1">
      <c r="A95" s="226" t="s">
        <v>237</v>
      </c>
      <c r="B95" s="226" t="s">
        <v>238</v>
      </c>
      <c r="C95" s="225">
        <f t="shared" si="1"/>
        <v>0</v>
      </c>
      <c r="D95" s="228"/>
      <c r="E95" s="228"/>
    </row>
    <row r="96" spans="1:5" s="215" customFormat="1" ht="18.75" customHeight="1">
      <c r="A96" s="226" t="s">
        <v>239</v>
      </c>
      <c r="B96" s="226" t="s">
        <v>94</v>
      </c>
      <c r="C96" s="225">
        <f t="shared" si="1"/>
        <v>0</v>
      </c>
      <c r="D96" s="228"/>
      <c r="E96" s="228"/>
    </row>
    <row r="97" spans="1:5" s="215" customFormat="1" ht="18.75" customHeight="1">
      <c r="A97" s="226" t="s">
        <v>240</v>
      </c>
      <c r="B97" s="226" t="s">
        <v>96</v>
      </c>
      <c r="C97" s="225">
        <f t="shared" si="1"/>
        <v>0</v>
      </c>
      <c r="D97" s="228"/>
      <c r="E97" s="228"/>
    </row>
    <row r="98" spans="1:5" s="215" customFormat="1" ht="18.75" customHeight="1">
      <c r="A98" s="226" t="s">
        <v>241</v>
      </c>
      <c r="B98" s="226" t="s">
        <v>98</v>
      </c>
      <c r="C98" s="225">
        <f t="shared" si="1"/>
        <v>0</v>
      </c>
      <c r="D98" s="228"/>
      <c r="E98" s="228"/>
    </row>
    <row r="99" spans="1:5" s="215" customFormat="1" ht="18.75" customHeight="1">
      <c r="A99" s="226" t="s">
        <v>242</v>
      </c>
      <c r="B99" s="226" t="s">
        <v>243</v>
      </c>
      <c r="C99" s="225">
        <f t="shared" si="1"/>
        <v>0</v>
      </c>
      <c r="D99" s="228"/>
      <c r="E99" s="228"/>
    </row>
    <row r="100" spans="1:5" s="215" customFormat="1" ht="18.75" customHeight="1">
      <c r="A100" s="226" t="s">
        <v>244</v>
      </c>
      <c r="B100" s="226" t="s">
        <v>245</v>
      </c>
      <c r="C100" s="225">
        <f t="shared" si="1"/>
        <v>0</v>
      </c>
      <c r="D100" s="228"/>
      <c r="E100" s="228"/>
    </row>
    <row r="101" spans="1:5" s="215" customFormat="1" ht="18.75" customHeight="1">
      <c r="A101" s="226" t="s">
        <v>246</v>
      </c>
      <c r="B101" s="226" t="s">
        <v>247</v>
      </c>
      <c r="C101" s="225">
        <f t="shared" si="1"/>
        <v>0</v>
      </c>
      <c r="D101" s="228"/>
      <c r="E101" s="228"/>
    </row>
    <row r="102" spans="1:5" s="215" customFormat="1" ht="18.75" customHeight="1">
      <c r="A102" s="226" t="s">
        <v>248</v>
      </c>
      <c r="B102" s="226" t="s">
        <v>199</v>
      </c>
      <c r="C102" s="225">
        <f t="shared" si="1"/>
        <v>0</v>
      </c>
      <c r="D102" s="228"/>
      <c r="E102" s="228"/>
    </row>
    <row r="103" spans="1:5" s="215" customFormat="1" ht="18.75" customHeight="1">
      <c r="A103" s="226" t="s">
        <v>249</v>
      </c>
      <c r="B103" s="226" t="s">
        <v>112</v>
      </c>
      <c r="C103" s="225">
        <f t="shared" si="1"/>
        <v>0</v>
      </c>
      <c r="D103" s="228"/>
      <c r="E103" s="228"/>
    </row>
    <row r="104" spans="1:5" s="215" customFormat="1" ht="18.75" customHeight="1">
      <c r="A104" s="226" t="s">
        <v>250</v>
      </c>
      <c r="B104" s="226" t="s">
        <v>251</v>
      </c>
      <c r="C104" s="225">
        <f t="shared" si="1"/>
        <v>0</v>
      </c>
      <c r="D104" s="228"/>
      <c r="E104" s="228"/>
    </row>
    <row r="105" spans="1:5" s="215" customFormat="1" ht="18.75" customHeight="1">
      <c r="A105" s="226" t="s">
        <v>252</v>
      </c>
      <c r="B105" s="226" t="s">
        <v>253</v>
      </c>
      <c r="C105" s="225">
        <f t="shared" si="1"/>
        <v>145</v>
      </c>
      <c r="D105" s="228">
        <v>39</v>
      </c>
      <c r="E105" s="228">
        <v>106</v>
      </c>
    </row>
    <row r="106" spans="1:5" s="215" customFormat="1" ht="18.75" customHeight="1">
      <c r="A106" s="226" t="s">
        <v>254</v>
      </c>
      <c r="B106" s="226" t="s">
        <v>94</v>
      </c>
      <c r="C106" s="225">
        <f t="shared" si="1"/>
        <v>39</v>
      </c>
      <c r="D106" s="228">
        <v>39</v>
      </c>
      <c r="E106" s="228"/>
    </row>
    <row r="107" spans="1:5" s="215" customFormat="1" ht="18.75" customHeight="1">
      <c r="A107" s="226" t="s">
        <v>255</v>
      </c>
      <c r="B107" s="226" t="s">
        <v>96</v>
      </c>
      <c r="C107" s="225">
        <f t="shared" si="1"/>
        <v>0</v>
      </c>
      <c r="D107" s="228"/>
      <c r="E107" s="228"/>
    </row>
    <row r="108" spans="1:5" s="215" customFormat="1" ht="18.75" customHeight="1">
      <c r="A108" s="226" t="s">
        <v>256</v>
      </c>
      <c r="B108" s="226" t="s">
        <v>98</v>
      </c>
      <c r="C108" s="225">
        <f t="shared" si="1"/>
        <v>0</v>
      </c>
      <c r="D108" s="228"/>
      <c r="E108" s="228"/>
    </row>
    <row r="109" spans="1:5" s="215" customFormat="1" ht="18.75" customHeight="1">
      <c r="A109" s="226" t="s">
        <v>257</v>
      </c>
      <c r="B109" s="226" t="s">
        <v>258</v>
      </c>
      <c r="C109" s="225">
        <f t="shared" si="1"/>
        <v>0</v>
      </c>
      <c r="D109" s="228"/>
      <c r="E109" s="228"/>
    </row>
    <row r="110" spans="1:5" s="215" customFormat="1" ht="18.75" customHeight="1">
      <c r="A110" s="226" t="s">
        <v>259</v>
      </c>
      <c r="B110" s="226" t="s">
        <v>260</v>
      </c>
      <c r="C110" s="225">
        <f t="shared" si="1"/>
        <v>0</v>
      </c>
      <c r="D110" s="228"/>
      <c r="E110" s="228"/>
    </row>
    <row r="111" spans="1:5" s="215" customFormat="1" ht="18.75" customHeight="1">
      <c r="A111" s="226" t="s">
        <v>261</v>
      </c>
      <c r="B111" s="226" t="s">
        <v>262</v>
      </c>
      <c r="C111" s="225">
        <f t="shared" si="1"/>
        <v>0</v>
      </c>
      <c r="D111" s="228"/>
      <c r="E111" s="228"/>
    </row>
    <row r="112" spans="1:5" s="215" customFormat="1" ht="18.75" customHeight="1">
      <c r="A112" s="226" t="s">
        <v>263</v>
      </c>
      <c r="B112" s="226" t="s">
        <v>264</v>
      </c>
      <c r="C112" s="225">
        <f t="shared" si="1"/>
        <v>0</v>
      </c>
      <c r="D112" s="228"/>
      <c r="E112" s="228"/>
    </row>
    <row r="113" spans="1:5" s="215" customFormat="1" ht="18.75" customHeight="1">
      <c r="A113" s="226" t="s">
        <v>265</v>
      </c>
      <c r="B113" s="226" t="s">
        <v>266</v>
      </c>
      <c r="C113" s="225">
        <f t="shared" si="1"/>
        <v>0</v>
      </c>
      <c r="D113" s="228"/>
      <c r="E113" s="228"/>
    </row>
    <row r="114" spans="1:5" s="215" customFormat="1" ht="18.75" customHeight="1">
      <c r="A114" s="226" t="s">
        <v>267</v>
      </c>
      <c r="B114" s="226" t="s">
        <v>268</v>
      </c>
      <c r="C114" s="225">
        <f t="shared" si="1"/>
        <v>0</v>
      </c>
      <c r="D114" s="228"/>
      <c r="E114" s="228"/>
    </row>
    <row r="115" spans="1:5" s="215" customFormat="1" ht="18.75" customHeight="1">
      <c r="A115" s="226" t="s">
        <v>269</v>
      </c>
      <c r="B115" s="226" t="s">
        <v>270</v>
      </c>
      <c r="C115" s="225">
        <f t="shared" si="1"/>
        <v>0</v>
      </c>
      <c r="D115" s="228"/>
      <c r="E115" s="228"/>
    </row>
    <row r="116" spans="1:5" s="215" customFormat="1" ht="18.75" customHeight="1">
      <c r="A116" s="226" t="s">
        <v>271</v>
      </c>
      <c r="B116" s="226" t="s">
        <v>272</v>
      </c>
      <c r="C116" s="225">
        <f t="shared" si="1"/>
        <v>0</v>
      </c>
      <c r="D116" s="228"/>
      <c r="E116" s="228"/>
    </row>
    <row r="117" spans="1:5" s="215" customFormat="1" ht="18.75" customHeight="1">
      <c r="A117" s="226" t="s">
        <v>273</v>
      </c>
      <c r="B117" s="226" t="s">
        <v>274</v>
      </c>
      <c r="C117" s="225">
        <f t="shared" si="1"/>
        <v>0</v>
      </c>
      <c r="D117" s="228"/>
      <c r="E117" s="228"/>
    </row>
    <row r="118" spans="1:5" s="215" customFormat="1" ht="18.75" customHeight="1">
      <c r="A118" s="226" t="s">
        <v>275</v>
      </c>
      <c r="B118" s="226" t="s">
        <v>112</v>
      </c>
      <c r="C118" s="225">
        <f t="shared" si="1"/>
        <v>0</v>
      </c>
      <c r="D118" s="228"/>
      <c r="E118" s="228"/>
    </row>
    <row r="119" spans="1:5" s="215" customFormat="1" ht="18.75" customHeight="1">
      <c r="A119" s="226" t="s">
        <v>276</v>
      </c>
      <c r="B119" s="226" t="s">
        <v>277</v>
      </c>
      <c r="C119" s="225">
        <f t="shared" si="1"/>
        <v>106</v>
      </c>
      <c r="D119" s="228"/>
      <c r="E119" s="228">
        <v>106</v>
      </c>
    </row>
    <row r="120" spans="1:5" s="215" customFormat="1" ht="18.75" customHeight="1">
      <c r="A120" s="226" t="s">
        <v>278</v>
      </c>
      <c r="B120" s="226" t="s">
        <v>279</v>
      </c>
      <c r="C120" s="225">
        <f t="shared" si="1"/>
        <v>54</v>
      </c>
      <c r="D120" s="228">
        <v>29</v>
      </c>
      <c r="E120" s="228">
        <v>25</v>
      </c>
    </row>
    <row r="121" spans="1:5" s="215" customFormat="1" ht="18.75" customHeight="1">
      <c r="A121" s="226" t="s">
        <v>280</v>
      </c>
      <c r="B121" s="226" t="s">
        <v>94</v>
      </c>
      <c r="C121" s="225">
        <f t="shared" si="1"/>
        <v>29</v>
      </c>
      <c r="D121" s="228">
        <v>29</v>
      </c>
      <c r="E121" s="228"/>
    </row>
    <row r="122" spans="1:5" s="215" customFormat="1" ht="18.75" customHeight="1">
      <c r="A122" s="226" t="s">
        <v>281</v>
      </c>
      <c r="B122" s="226" t="s">
        <v>96</v>
      </c>
      <c r="C122" s="225">
        <f t="shared" si="1"/>
        <v>0</v>
      </c>
      <c r="D122" s="228"/>
      <c r="E122" s="228"/>
    </row>
    <row r="123" spans="1:5" s="215" customFormat="1" ht="18.75" customHeight="1">
      <c r="A123" s="226" t="s">
        <v>282</v>
      </c>
      <c r="B123" s="226" t="s">
        <v>98</v>
      </c>
      <c r="C123" s="225">
        <f t="shared" si="1"/>
        <v>0</v>
      </c>
      <c r="D123" s="228"/>
      <c r="E123" s="228"/>
    </row>
    <row r="124" spans="1:5" s="215" customFormat="1" ht="18.75" customHeight="1">
      <c r="A124" s="226" t="s">
        <v>283</v>
      </c>
      <c r="B124" s="226" t="s">
        <v>284</v>
      </c>
      <c r="C124" s="225">
        <f t="shared" si="1"/>
        <v>0</v>
      </c>
      <c r="D124" s="228"/>
      <c r="E124" s="228"/>
    </row>
    <row r="125" spans="1:5" s="215" customFormat="1" ht="18.75" customHeight="1">
      <c r="A125" s="226" t="s">
        <v>285</v>
      </c>
      <c r="B125" s="226" t="s">
        <v>286</v>
      </c>
      <c r="C125" s="225">
        <f t="shared" si="1"/>
        <v>0</v>
      </c>
      <c r="D125" s="228"/>
      <c r="E125" s="228"/>
    </row>
    <row r="126" spans="1:5" s="215" customFormat="1" ht="18.75" customHeight="1">
      <c r="A126" s="226" t="s">
        <v>287</v>
      </c>
      <c r="B126" s="226" t="s">
        <v>288</v>
      </c>
      <c r="C126" s="225">
        <f t="shared" si="1"/>
        <v>0</v>
      </c>
      <c r="D126" s="228"/>
      <c r="E126" s="228"/>
    </row>
    <row r="127" spans="1:5" s="215" customFormat="1" ht="18.75" customHeight="1">
      <c r="A127" s="226" t="s">
        <v>289</v>
      </c>
      <c r="B127" s="226" t="s">
        <v>112</v>
      </c>
      <c r="C127" s="225">
        <f t="shared" si="1"/>
        <v>0</v>
      </c>
      <c r="D127" s="228"/>
      <c r="E127" s="228"/>
    </row>
    <row r="128" spans="1:5" s="215" customFormat="1" ht="18.75" customHeight="1">
      <c r="A128" s="226" t="s">
        <v>290</v>
      </c>
      <c r="B128" s="226" t="s">
        <v>291</v>
      </c>
      <c r="C128" s="225">
        <f t="shared" si="1"/>
        <v>25</v>
      </c>
      <c r="D128" s="228"/>
      <c r="E128" s="228">
        <v>25</v>
      </c>
    </row>
    <row r="129" spans="1:5" s="215" customFormat="1" ht="18.75" customHeight="1">
      <c r="A129" s="226" t="s">
        <v>292</v>
      </c>
      <c r="B129" s="226" t="s">
        <v>293</v>
      </c>
      <c r="C129" s="225">
        <f t="shared" si="1"/>
        <v>519</v>
      </c>
      <c r="D129" s="228">
        <v>71</v>
      </c>
      <c r="E129" s="228">
        <v>448</v>
      </c>
    </row>
    <row r="130" spans="1:5" s="215" customFormat="1" ht="18.75" customHeight="1">
      <c r="A130" s="226" t="s">
        <v>294</v>
      </c>
      <c r="B130" s="226" t="s">
        <v>94</v>
      </c>
      <c r="C130" s="225">
        <f t="shared" si="1"/>
        <v>71</v>
      </c>
      <c r="D130" s="228">
        <v>71</v>
      </c>
      <c r="E130" s="228"/>
    </row>
    <row r="131" spans="1:5" s="215" customFormat="1" ht="18.75" customHeight="1">
      <c r="A131" s="226" t="s">
        <v>295</v>
      </c>
      <c r="B131" s="226" t="s">
        <v>96</v>
      </c>
      <c r="C131" s="225">
        <f t="shared" si="1"/>
        <v>0</v>
      </c>
      <c r="D131" s="228"/>
      <c r="E131" s="228"/>
    </row>
    <row r="132" spans="1:5" s="215" customFormat="1" ht="18.75" customHeight="1">
      <c r="A132" s="226" t="s">
        <v>296</v>
      </c>
      <c r="B132" s="226" t="s">
        <v>98</v>
      </c>
      <c r="C132" s="225">
        <f t="shared" si="1"/>
        <v>0</v>
      </c>
      <c r="D132" s="228"/>
      <c r="E132" s="228"/>
    </row>
    <row r="133" spans="1:5" s="215" customFormat="1" ht="18.75" customHeight="1">
      <c r="A133" s="226" t="s">
        <v>297</v>
      </c>
      <c r="B133" s="226" t="s">
        <v>298</v>
      </c>
      <c r="C133" s="225">
        <f t="shared" si="1"/>
        <v>0</v>
      </c>
      <c r="D133" s="228"/>
      <c r="E133" s="228"/>
    </row>
    <row r="134" spans="1:5" s="215" customFormat="1" ht="18.75" customHeight="1">
      <c r="A134" s="226" t="s">
        <v>299</v>
      </c>
      <c r="B134" s="226" t="s">
        <v>300</v>
      </c>
      <c r="C134" s="225">
        <f aca="true" t="shared" si="2" ref="C134:C197">SUM(D134:E134)</f>
        <v>0</v>
      </c>
      <c r="D134" s="228"/>
      <c r="E134" s="228"/>
    </row>
    <row r="135" spans="1:5" s="215" customFormat="1" ht="18.75" customHeight="1">
      <c r="A135" s="226" t="s">
        <v>301</v>
      </c>
      <c r="B135" s="226" t="s">
        <v>302</v>
      </c>
      <c r="C135" s="225">
        <f t="shared" si="2"/>
        <v>0</v>
      </c>
      <c r="D135" s="228"/>
      <c r="E135" s="228"/>
    </row>
    <row r="136" spans="1:5" s="215" customFormat="1" ht="18.75" customHeight="1">
      <c r="A136" s="226" t="s">
        <v>303</v>
      </c>
      <c r="B136" s="226" t="s">
        <v>304</v>
      </c>
      <c r="C136" s="225">
        <f t="shared" si="2"/>
        <v>0</v>
      </c>
      <c r="D136" s="228"/>
      <c r="E136" s="228"/>
    </row>
    <row r="137" spans="1:5" s="215" customFormat="1" ht="18.75" customHeight="1">
      <c r="A137" s="226" t="s">
        <v>305</v>
      </c>
      <c r="B137" s="226" t="s">
        <v>306</v>
      </c>
      <c r="C137" s="225">
        <f t="shared" si="2"/>
        <v>283</v>
      </c>
      <c r="D137" s="228"/>
      <c r="E137" s="228">
        <v>283</v>
      </c>
    </row>
    <row r="138" spans="1:5" s="215" customFormat="1" ht="18.75" customHeight="1">
      <c r="A138" s="226" t="s">
        <v>307</v>
      </c>
      <c r="B138" s="226" t="s">
        <v>112</v>
      </c>
      <c r="C138" s="225">
        <f t="shared" si="2"/>
        <v>0</v>
      </c>
      <c r="D138" s="228"/>
      <c r="E138" s="228"/>
    </row>
    <row r="139" spans="1:5" s="215" customFormat="1" ht="18.75" customHeight="1">
      <c r="A139" s="226" t="s">
        <v>308</v>
      </c>
      <c r="B139" s="226" t="s">
        <v>309</v>
      </c>
      <c r="C139" s="225">
        <f t="shared" si="2"/>
        <v>165</v>
      </c>
      <c r="D139" s="228"/>
      <c r="E139" s="228">
        <v>165</v>
      </c>
    </row>
    <row r="140" spans="1:5" s="215" customFormat="1" ht="18.75" customHeight="1">
      <c r="A140" s="226" t="s">
        <v>310</v>
      </c>
      <c r="B140" s="226" t="s">
        <v>311</v>
      </c>
      <c r="C140" s="225">
        <f t="shared" si="2"/>
        <v>0</v>
      </c>
      <c r="D140" s="228"/>
      <c r="E140" s="228"/>
    </row>
    <row r="141" spans="1:5" s="215" customFormat="1" ht="18.75" customHeight="1">
      <c r="A141" s="226" t="s">
        <v>312</v>
      </c>
      <c r="B141" s="226" t="s">
        <v>94</v>
      </c>
      <c r="C141" s="225">
        <f t="shared" si="2"/>
        <v>0</v>
      </c>
      <c r="D141" s="228"/>
      <c r="E141" s="228"/>
    </row>
    <row r="142" spans="1:5" s="215" customFormat="1" ht="18.75" customHeight="1">
      <c r="A142" s="226" t="s">
        <v>313</v>
      </c>
      <c r="B142" s="226" t="s">
        <v>96</v>
      </c>
      <c r="C142" s="225">
        <f t="shared" si="2"/>
        <v>0</v>
      </c>
      <c r="D142" s="228"/>
      <c r="E142" s="228"/>
    </row>
    <row r="143" spans="1:5" s="215" customFormat="1" ht="18.75" customHeight="1">
      <c r="A143" s="226" t="s">
        <v>314</v>
      </c>
      <c r="B143" s="226" t="s">
        <v>98</v>
      </c>
      <c r="C143" s="225">
        <f t="shared" si="2"/>
        <v>0</v>
      </c>
      <c r="D143" s="228"/>
      <c r="E143" s="228"/>
    </row>
    <row r="144" spans="1:5" s="215" customFormat="1" ht="18.75" customHeight="1">
      <c r="A144" s="226" t="s">
        <v>315</v>
      </c>
      <c r="B144" s="226" t="s">
        <v>316</v>
      </c>
      <c r="C144" s="225">
        <f t="shared" si="2"/>
        <v>0</v>
      </c>
      <c r="D144" s="228"/>
      <c r="E144" s="228"/>
    </row>
    <row r="145" spans="1:5" s="215" customFormat="1" ht="18.75" customHeight="1">
      <c r="A145" s="226" t="s">
        <v>317</v>
      </c>
      <c r="B145" s="226" t="s">
        <v>318</v>
      </c>
      <c r="C145" s="225">
        <f t="shared" si="2"/>
        <v>0</v>
      </c>
      <c r="D145" s="228"/>
      <c r="E145" s="228"/>
    </row>
    <row r="146" spans="1:5" s="215" customFormat="1" ht="18.75" customHeight="1">
      <c r="A146" s="226" t="s">
        <v>319</v>
      </c>
      <c r="B146" s="226" t="s">
        <v>320</v>
      </c>
      <c r="C146" s="225">
        <f t="shared" si="2"/>
        <v>0</v>
      </c>
      <c r="D146" s="228"/>
      <c r="E146" s="228"/>
    </row>
    <row r="147" spans="1:5" s="215" customFormat="1" ht="18.75" customHeight="1">
      <c r="A147" s="226" t="s">
        <v>321</v>
      </c>
      <c r="B147" s="226" t="s">
        <v>322</v>
      </c>
      <c r="C147" s="225">
        <f t="shared" si="2"/>
        <v>0</v>
      </c>
      <c r="D147" s="228"/>
      <c r="E147" s="228"/>
    </row>
    <row r="148" spans="1:5" s="215" customFormat="1" ht="18.75" customHeight="1">
      <c r="A148" s="226" t="s">
        <v>323</v>
      </c>
      <c r="B148" s="226" t="s">
        <v>324</v>
      </c>
      <c r="C148" s="225">
        <f t="shared" si="2"/>
        <v>0</v>
      </c>
      <c r="D148" s="228"/>
      <c r="E148" s="228"/>
    </row>
    <row r="149" spans="1:5" s="215" customFormat="1" ht="18.75" customHeight="1">
      <c r="A149" s="226" t="s">
        <v>325</v>
      </c>
      <c r="B149" s="226" t="s">
        <v>326</v>
      </c>
      <c r="C149" s="225">
        <f t="shared" si="2"/>
        <v>0</v>
      </c>
      <c r="D149" s="228"/>
      <c r="E149" s="228"/>
    </row>
    <row r="150" spans="1:5" s="215" customFormat="1" ht="18.75" customHeight="1">
      <c r="A150" s="226" t="s">
        <v>327</v>
      </c>
      <c r="B150" s="226" t="s">
        <v>112</v>
      </c>
      <c r="C150" s="225">
        <f t="shared" si="2"/>
        <v>0</v>
      </c>
      <c r="D150" s="228"/>
      <c r="E150" s="228"/>
    </row>
    <row r="151" spans="1:5" s="215" customFormat="1" ht="18.75" customHeight="1">
      <c r="A151" s="226" t="s">
        <v>328</v>
      </c>
      <c r="B151" s="226" t="s">
        <v>329</v>
      </c>
      <c r="C151" s="225">
        <f t="shared" si="2"/>
        <v>0</v>
      </c>
      <c r="D151" s="228"/>
      <c r="E151" s="228"/>
    </row>
    <row r="152" spans="1:5" s="215" customFormat="1" ht="18.75" customHeight="1">
      <c r="A152" s="226" t="s">
        <v>330</v>
      </c>
      <c r="B152" s="226" t="s">
        <v>331</v>
      </c>
      <c r="C152" s="225">
        <f t="shared" si="2"/>
        <v>0</v>
      </c>
      <c r="D152" s="228"/>
      <c r="E152" s="228"/>
    </row>
    <row r="153" spans="1:5" s="215" customFormat="1" ht="18.75" customHeight="1">
      <c r="A153" s="226" t="s">
        <v>332</v>
      </c>
      <c r="B153" s="226" t="s">
        <v>94</v>
      </c>
      <c r="C153" s="225">
        <f t="shared" si="2"/>
        <v>0</v>
      </c>
      <c r="D153" s="228"/>
      <c r="E153" s="228"/>
    </row>
    <row r="154" spans="1:5" s="215" customFormat="1" ht="18.75" customHeight="1">
      <c r="A154" s="226" t="s">
        <v>333</v>
      </c>
      <c r="B154" s="226" t="s">
        <v>96</v>
      </c>
      <c r="C154" s="225">
        <f t="shared" si="2"/>
        <v>0</v>
      </c>
      <c r="D154" s="228"/>
      <c r="E154" s="228"/>
    </row>
    <row r="155" spans="1:5" s="215" customFormat="1" ht="18.75" customHeight="1">
      <c r="A155" s="226" t="s">
        <v>334</v>
      </c>
      <c r="B155" s="226" t="s">
        <v>98</v>
      </c>
      <c r="C155" s="225">
        <f t="shared" si="2"/>
        <v>0</v>
      </c>
      <c r="D155" s="228"/>
      <c r="E155" s="228"/>
    </row>
    <row r="156" spans="1:5" s="215" customFormat="1" ht="18.75" customHeight="1">
      <c r="A156" s="226" t="s">
        <v>335</v>
      </c>
      <c r="B156" s="226" t="s">
        <v>336</v>
      </c>
      <c r="C156" s="225">
        <f t="shared" si="2"/>
        <v>0</v>
      </c>
      <c r="D156" s="228"/>
      <c r="E156" s="228"/>
    </row>
    <row r="157" spans="1:5" s="215" customFormat="1" ht="18.75" customHeight="1">
      <c r="A157" s="226" t="s">
        <v>337</v>
      </c>
      <c r="B157" s="226" t="s">
        <v>338</v>
      </c>
      <c r="C157" s="225">
        <f t="shared" si="2"/>
        <v>0</v>
      </c>
      <c r="D157" s="228"/>
      <c r="E157" s="228"/>
    </row>
    <row r="158" spans="1:5" s="215" customFormat="1" ht="18.75" customHeight="1">
      <c r="A158" s="226" t="s">
        <v>339</v>
      </c>
      <c r="B158" s="226" t="s">
        <v>340</v>
      </c>
      <c r="C158" s="225">
        <f t="shared" si="2"/>
        <v>0</v>
      </c>
      <c r="D158" s="228"/>
      <c r="E158" s="228"/>
    </row>
    <row r="159" spans="1:5" s="215" customFormat="1" ht="18.75" customHeight="1">
      <c r="A159" s="226" t="s">
        <v>341</v>
      </c>
      <c r="B159" s="226" t="s">
        <v>199</v>
      </c>
      <c r="C159" s="225">
        <f t="shared" si="2"/>
        <v>0</v>
      </c>
      <c r="D159" s="228"/>
      <c r="E159" s="228"/>
    </row>
    <row r="160" spans="1:5" s="215" customFormat="1" ht="18.75" customHeight="1">
      <c r="A160" s="226" t="s">
        <v>342</v>
      </c>
      <c r="B160" s="226" t="s">
        <v>112</v>
      </c>
      <c r="C160" s="225">
        <f t="shared" si="2"/>
        <v>0</v>
      </c>
      <c r="D160" s="228"/>
      <c r="E160" s="228"/>
    </row>
    <row r="161" spans="1:5" s="215" customFormat="1" ht="18.75" customHeight="1">
      <c r="A161" s="226" t="s">
        <v>343</v>
      </c>
      <c r="B161" s="226" t="s">
        <v>344</v>
      </c>
      <c r="C161" s="225">
        <f t="shared" si="2"/>
        <v>0</v>
      </c>
      <c r="D161" s="228"/>
      <c r="E161" s="228"/>
    </row>
    <row r="162" spans="1:5" s="215" customFormat="1" ht="18.75" customHeight="1">
      <c r="A162" s="226" t="s">
        <v>345</v>
      </c>
      <c r="B162" s="226" t="s">
        <v>346</v>
      </c>
      <c r="C162" s="225">
        <f t="shared" si="2"/>
        <v>0</v>
      </c>
      <c r="D162" s="228"/>
      <c r="E162" s="228"/>
    </row>
    <row r="163" spans="1:5" s="215" customFormat="1" ht="18.75" customHeight="1">
      <c r="A163" s="226" t="s">
        <v>347</v>
      </c>
      <c r="B163" s="226" t="s">
        <v>94</v>
      </c>
      <c r="C163" s="225">
        <f t="shared" si="2"/>
        <v>0</v>
      </c>
      <c r="D163" s="228"/>
      <c r="E163" s="228"/>
    </row>
    <row r="164" spans="1:5" s="215" customFormat="1" ht="18.75" customHeight="1">
      <c r="A164" s="226" t="s">
        <v>348</v>
      </c>
      <c r="B164" s="226" t="s">
        <v>96</v>
      </c>
      <c r="C164" s="225">
        <f t="shared" si="2"/>
        <v>0</v>
      </c>
      <c r="D164" s="228"/>
      <c r="E164" s="228"/>
    </row>
    <row r="165" spans="1:5" s="215" customFormat="1" ht="18.75" customHeight="1">
      <c r="A165" s="226" t="s">
        <v>349</v>
      </c>
      <c r="B165" s="226" t="s">
        <v>98</v>
      </c>
      <c r="C165" s="225">
        <f t="shared" si="2"/>
        <v>0</v>
      </c>
      <c r="D165" s="228"/>
      <c r="E165" s="228"/>
    </row>
    <row r="166" spans="1:5" s="215" customFormat="1" ht="18.75" customHeight="1">
      <c r="A166" s="226" t="s">
        <v>350</v>
      </c>
      <c r="B166" s="226" t="s">
        <v>351</v>
      </c>
      <c r="C166" s="225">
        <f t="shared" si="2"/>
        <v>0</v>
      </c>
      <c r="D166" s="228"/>
      <c r="E166" s="228"/>
    </row>
    <row r="167" spans="1:5" s="214" customFormat="1" ht="18.75" customHeight="1">
      <c r="A167" s="226" t="s">
        <v>352</v>
      </c>
      <c r="B167" s="226" t="s">
        <v>353</v>
      </c>
      <c r="C167" s="225">
        <f t="shared" si="2"/>
        <v>0</v>
      </c>
      <c r="D167" s="227"/>
      <c r="E167" s="227"/>
    </row>
    <row r="168" spans="1:5" s="214" customFormat="1" ht="18.75" customHeight="1">
      <c r="A168" s="226" t="s">
        <v>354</v>
      </c>
      <c r="B168" s="226" t="s">
        <v>355</v>
      </c>
      <c r="C168" s="225">
        <f t="shared" si="2"/>
        <v>0</v>
      </c>
      <c r="D168" s="227"/>
      <c r="E168" s="227"/>
    </row>
    <row r="169" spans="1:5" s="214" customFormat="1" ht="18.75" customHeight="1">
      <c r="A169" s="226" t="s">
        <v>356</v>
      </c>
      <c r="B169" s="226" t="s">
        <v>357</v>
      </c>
      <c r="C169" s="225">
        <f t="shared" si="2"/>
        <v>0</v>
      </c>
      <c r="D169" s="227"/>
      <c r="E169" s="227"/>
    </row>
    <row r="170" spans="1:5" s="215" customFormat="1" ht="18.75" customHeight="1">
      <c r="A170" s="226" t="s">
        <v>358</v>
      </c>
      <c r="B170" s="226" t="s">
        <v>359</v>
      </c>
      <c r="C170" s="225">
        <f t="shared" si="2"/>
        <v>0</v>
      </c>
      <c r="D170" s="228"/>
      <c r="E170" s="228"/>
    </row>
    <row r="171" spans="1:5" s="215" customFormat="1" ht="18.75" customHeight="1">
      <c r="A171" s="226" t="s">
        <v>360</v>
      </c>
      <c r="B171" s="226" t="s">
        <v>361</v>
      </c>
      <c r="C171" s="225">
        <f t="shared" si="2"/>
        <v>0</v>
      </c>
      <c r="D171" s="228"/>
      <c r="E171" s="228"/>
    </row>
    <row r="172" spans="1:5" s="215" customFormat="1" ht="18.75" customHeight="1">
      <c r="A172" s="226" t="s">
        <v>362</v>
      </c>
      <c r="B172" s="226" t="s">
        <v>199</v>
      </c>
      <c r="C172" s="225">
        <f t="shared" si="2"/>
        <v>0</v>
      </c>
      <c r="D172" s="228"/>
      <c r="E172" s="228"/>
    </row>
    <row r="173" spans="1:5" s="215" customFormat="1" ht="18.75" customHeight="1">
      <c r="A173" s="226" t="s">
        <v>363</v>
      </c>
      <c r="B173" s="226" t="s">
        <v>112</v>
      </c>
      <c r="C173" s="225">
        <f t="shared" si="2"/>
        <v>0</v>
      </c>
      <c r="D173" s="228"/>
      <c r="E173" s="228"/>
    </row>
    <row r="174" spans="1:5" s="215" customFormat="1" ht="18.75" customHeight="1">
      <c r="A174" s="226" t="s">
        <v>364</v>
      </c>
      <c r="B174" s="226" t="s">
        <v>365</v>
      </c>
      <c r="C174" s="225">
        <f t="shared" si="2"/>
        <v>0</v>
      </c>
      <c r="D174" s="228"/>
      <c r="E174" s="228"/>
    </row>
    <row r="175" spans="1:5" s="215" customFormat="1" ht="18.75" customHeight="1">
      <c r="A175" s="226" t="s">
        <v>366</v>
      </c>
      <c r="B175" s="226" t="s">
        <v>367</v>
      </c>
      <c r="C175" s="225">
        <f t="shared" si="2"/>
        <v>0</v>
      </c>
      <c r="D175" s="228"/>
      <c r="E175" s="228"/>
    </row>
    <row r="176" spans="1:5" s="215" customFormat="1" ht="18.75" customHeight="1">
      <c r="A176" s="226" t="s">
        <v>368</v>
      </c>
      <c r="B176" s="226" t="s">
        <v>94</v>
      </c>
      <c r="C176" s="225">
        <f t="shared" si="2"/>
        <v>0</v>
      </c>
      <c r="D176" s="228"/>
      <c r="E176" s="228"/>
    </row>
    <row r="177" spans="1:5" s="215" customFormat="1" ht="18.75" customHeight="1">
      <c r="A177" s="226" t="s">
        <v>369</v>
      </c>
      <c r="B177" s="226" t="s">
        <v>96</v>
      </c>
      <c r="C177" s="225">
        <f t="shared" si="2"/>
        <v>0</v>
      </c>
      <c r="D177" s="228"/>
      <c r="E177" s="228"/>
    </row>
    <row r="178" spans="1:5" s="215" customFormat="1" ht="18.75" customHeight="1">
      <c r="A178" s="226" t="s">
        <v>370</v>
      </c>
      <c r="B178" s="226" t="s">
        <v>98</v>
      </c>
      <c r="C178" s="225">
        <f t="shared" si="2"/>
        <v>0</v>
      </c>
      <c r="D178" s="228"/>
      <c r="E178" s="228"/>
    </row>
    <row r="179" spans="1:5" s="215" customFormat="1" ht="18.75" customHeight="1">
      <c r="A179" s="226" t="s">
        <v>371</v>
      </c>
      <c r="B179" s="226" t="s">
        <v>372</v>
      </c>
      <c r="C179" s="225">
        <f t="shared" si="2"/>
        <v>0</v>
      </c>
      <c r="D179" s="228"/>
      <c r="E179" s="228"/>
    </row>
    <row r="180" spans="1:5" s="215" customFormat="1" ht="18.75" customHeight="1">
      <c r="A180" s="226" t="s">
        <v>373</v>
      </c>
      <c r="B180" s="226" t="s">
        <v>112</v>
      </c>
      <c r="C180" s="225">
        <f t="shared" si="2"/>
        <v>0</v>
      </c>
      <c r="D180" s="228"/>
      <c r="E180" s="228"/>
    </row>
    <row r="181" spans="1:5" s="215" customFormat="1" ht="18.75" customHeight="1">
      <c r="A181" s="226" t="s">
        <v>374</v>
      </c>
      <c r="B181" s="226" t="s">
        <v>375</v>
      </c>
      <c r="C181" s="225">
        <f t="shared" si="2"/>
        <v>0</v>
      </c>
      <c r="D181" s="228"/>
      <c r="E181" s="228"/>
    </row>
    <row r="182" spans="1:5" s="215" customFormat="1" ht="18.75" customHeight="1">
      <c r="A182" s="226" t="s">
        <v>376</v>
      </c>
      <c r="B182" s="226" t="s">
        <v>377</v>
      </c>
      <c r="C182" s="225">
        <f t="shared" si="2"/>
        <v>0</v>
      </c>
      <c r="D182" s="228"/>
      <c r="E182" s="228"/>
    </row>
    <row r="183" spans="1:5" s="215" customFormat="1" ht="18.75" customHeight="1">
      <c r="A183" s="226" t="s">
        <v>378</v>
      </c>
      <c r="B183" s="226" t="s">
        <v>94</v>
      </c>
      <c r="C183" s="225">
        <f t="shared" si="2"/>
        <v>0</v>
      </c>
      <c r="D183" s="228"/>
      <c r="E183" s="228"/>
    </row>
    <row r="184" spans="1:5" s="215" customFormat="1" ht="18.75" customHeight="1">
      <c r="A184" s="226" t="s">
        <v>379</v>
      </c>
      <c r="B184" s="226" t="s">
        <v>96</v>
      </c>
      <c r="C184" s="225">
        <f t="shared" si="2"/>
        <v>0</v>
      </c>
      <c r="D184" s="228"/>
      <c r="E184" s="228"/>
    </row>
    <row r="185" spans="1:5" s="215" customFormat="1" ht="18.75" customHeight="1">
      <c r="A185" s="226" t="s">
        <v>380</v>
      </c>
      <c r="B185" s="226" t="s">
        <v>98</v>
      </c>
      <c r="C185" s="225">
        <f t="shared" si="2"/>
        <v>0</v>
      </c>
      <c r="D185" s="228"/>
      <c r="E185" s="228"/>
    </row>
    <row r="186" spans="1:5" s="215" customFormat="1" ht="18.75" customHeight="1">
      <c r="A186" s="226" t="s">
        <v>381</v>
      </c>
      <c r="B186" s="226" t="s">
        <v>382</v>
      </c>
      <c r="C186" s="225">
        <f t="shared" si="2"/>
        <v>0</v>
      </c>
      <c r="D186" s="228"/>
      <c r="E186" s="228"/>
    </row>
    <row r="187" spans="1:5" s="215" customFormat="1" ht="18.75" customHeight="1">
      <c r="A187" s="226" t="s">
        <v>383</v>
      </c>
      <c r="B187" s="226" t="s">
        <v>112</v>
      </c>
      <c r="C187" s="225">
        <f t="shared" si="2"/>
        <v>0</v>
      </c>
      <c r="D187" s="228"/>
      <c r="E187" s="228"/>
    </row>
    <row r="188" spans="1:5" s="215" customFormat="1" ht="18.75" customHeight="1">
      <c r="A188" s="226" t="s">
        <v>384</v>
      </c>
      <c r="B188" s="226" t="s">
        <v>385</v>
      </c>
      <c r="C188" s="225">
        <f t="shared" si="2"/>
        <v>0</v>
      </c>
      <c r="D188" s="228"/>
      <c r="E188" s="228"/>
    </row>
    <row r="189" spans="1:5" s="215" customFormat="1" ht="18.75" customHeight="1">
      <c r="A189" s="226" t="s">
        <v>386</v>
      </c>
      <c r="B189" s="226" t="s">
        <v>387</v>
      </c>
      <c r="C189" s="225">
        <f t="shared" si="2"/>
        <v>0</v>
      </c>
      <c r="D189" s="228"/>
      <c r="E189" s="228"/>
    </row>
    <row r="190" spans="1:5" s="215" customFormat="1" ht="18.75" customHeight="1">
      <c r="A190" s="226" t="s">
        <v>388</v>
      </c>
      <c r="B190" s="226" t="s">
        <v>94</v>
      </c>
      <c r="C190" s="225">
        <f t="shared" si="2"/>
        <v>0</v>
      </c>
      <c r="D190" s="228"/>
      <c r="E190" s="228"/>
    </row>
    <row r="191" spans="1:5" s="215" customFormat="1" ht="18.75" customHeight="1">
      <c r="A191" s="226" t="s">
        <v>389</v>
      </c>
      <c r="B191" s="226" t="s">
        <v>96</v>
      </c>
      <c r="C191" s="225">
        <f t="shared" si="2"/>
        <v>0</v>
      </c>
      <c r="D191" s="228"/>
      <c r="E191" s="228"/>
    </row>
    <row r="192" spans="1:5" s="215" customFormat="1" ht="18.75" customHeight="1">
      <c r="A192" s="226" t="s">
        <v>390</v>
      </c>
      <c r="B192" s="226" t="s">
        <v>98</v>
      </c>
      <c r="C192" s="225">
        <f t="shared" si="2"/>
        <v>0</v>
      </c>
      <c r="D192" s="228"/>
      <c r="E192" s="228"/>
    </row>
    <row r="193" spans="1:5" s="215" customFormat="1" ht="18.75" customHeight="1">
      <c r="A193" s="226" t="s">
        <v>391</v>
      </c>
      <c r="B193" s="226" t="s">
        <v>392</v>
      </c>
      <c r="C193" s="225">
        <f t="shared" si="2"/>
        <v>0</v>
      </c>
      <c r="D193" s="228"/>
      <c r="E193" s="228"/>
    </row>
    <row r="194" spans="1:5" s="215" customFormat="1" ht="18.75" customHeight="1">
      <c r="A194" s="226" t="s">
        <v>393</v>
      </c>
      <c r="B194" s="226" t="s">
        <v>394</v>
      </c>
      <c r="C194" s="225">
        <f t="shared" si="2"/>
        <v>0</v>
      </c>
      <c r="D194" s="228"/>
      <c r="E194" s="228"/>
    </row>
    <row r="195" spans="1:5" s="215" customFormat="1" ht="18.75" customHeight="1">
      <c r="A195" s="226" t="s">
        <v>395</v>
      </c>
      <c r="B195" s="226" t="s">
        <v>396</v>
      </c>
      <c r="C195" s="225">
        <f t="shared" si="2"/>
        <v>0</v>
      </c>
      <c r="D195" s="228"/>
      <c r="E195" s="228"/>
    </row>
    <row r="196" spans="1:5" s="215" customFormat="1" ht="18.75" customHeight="1">
      <c r="A196" s="226" t="s">
        <v>397</v>
      </c>
      <c r="B196" s="226" t="s">
        <v>112</v>
      </c>
      <c r="C196" s="225">
        <f t="shared" si="2"/>
        <v>0</v>
      </c>
      <c r="D196" s="228"/>
      <c r="E196" s="228"/>
    </row>
    <row r="197" spans="1:5" s="215" customFormat="1" ht="18.75" customHeight="1">
      <c r="A197" s="226" t="s">
        <v>398</v>
      </c>
      <c r="B197" s="226" t="s">
        <v>399</v>
      </c>
      <c r="C197" s="225">
        <f t="shared" si="2"/>
        <v>0</v>
      </c>
      <c r="D197" s="228"/>
      <c r="E197" s="228"/>
    </row>
    <row r="198" spans="1:5" s="214" customFormat="1" ht="18.75" customHeight="1">
      <c r="A198" s="226" t="s">
        <v>400</v>
      </c>
      <c r="B198" s="226" t="s">
        <v>401</v>
      </c>
      <c r="C198" s="225">
        <f aca="true" t="shared" si="3" ref="C198:C261">SUM(D198:E198)</f>
        <v>0</v>
      </c>
      <c r="D198" s="227"/>
      <c r="E198" s="227"/>
    </row>
    <row r="199" spans="1:5" s="215" customFormat="1" ht="18.75" customHeight="1">
      <c r="A199" s="226" t="s">
        <v>402</v>
      </c>
      <c r="B199" s="226" t="s">
        <v>94</v>
      </c>
      <c r="C199" s="225">
        <f t="shared" si="3"/>
        <v>0</v>
      </c>
      <c r="D199" s="228"/>
      <c r="E199" s="228"/>
    </row>
    <row r="200" spans="1:5" s="215" customFormat="1" ht="18.75" customHeight="1">
      <c r="A200" s="226" t="s">
        <v>403</v>
      </c>
      <c r="B200" s="226" t="s">
        <v>96</v>
      </c>
      <c r="C200" s="225">
        <f t="shared" si="3"/>
        <v>0</v>
      </c>
      <c r="D200" s="228"/>
      <c r="E200" s="228"/>
    </row>
    <row r="201" spans="1:5" s="215" customFormat="1" ht="18.75" customHeight="1">
      <c r="A201" s="226" t="s">
        <v>404</v>
      </c>
      <c r="B201" s="226" t="s">
        <v>98</v>
      </c>
      <c r="C201" s="225">
        <f t="shared" si="3"/>
        <v>0</v>
      </c>
      <c r="D201" s="228"/>
      <c r="E201" s="228"/>
    </row>
    <row r="202" spans="1:5" s="215" customFormat="1" ht="18.75" customHeight="1">
      <c r="A202" s="226" t="s">
        <v>405</v>
      </c>
      <c r="B202" s="226" t="s">
        <v>406</v>
      </c>
      <c r="C202" s="225">
        <f t="shared" si="3"/>
        <v>0</v>
      </c>
      <c r="D202" s="228"/>
      <c r="E202" s="228"/>
    </row>
    <row r="203" spans="1:5" s="215" customFormat="1" ht="18.75" customHeight="1">
      <c r="A203" s="226" t="s">
        <v>407</v>
      </c>
      <c r="B203" s="226" t="s">
        <v>408</v>
      </c>
      <c r="C203" s="225">
        <f t="shared" si="3"/>
        <v>0</v>
      </c>
      <c r="D203" s="228"/>
      <c r="E203" s="228"/>
    </row>
    <row r="204" spans="1:5" s="215" customFormat="1" ht="18.75" customHeight="1">
      <c r="A204" s="226" t="s">
        <v>409</v>
      </c>
      <c r="B204" s="226" t="s">
        <v>410</v>
      </c>
      <c r="C204" s="225">
        <f t="shared" si="3"/>
        <v>0</v>
      </c>
      <c r="D204" s="228"/>
      <c r="E204" s="228"/>
    </row>
    <row r="205" spans="1:5" s="215" customFormat="1" ht="18.75" customHeight="1">
      <c r="A205" s="226" t="s">
        <v>411</v>
      </c>
      <c r="B205" s="226" t="s">
        <v>94</v>
      </c>
      <c r="C205" s="225">
        <f t="shared" si="3"/>
        <v>0</v>
      </c>
      <c r="D205" s="228"/>
      <c r="E205" s="228"/>
    </row>
    <row r="206" spans="1:5" s="215" customFormat="1" ht="18.75" customHeight="1">
      <c r="A206" s="226" t="s">
        <v>412</v>
      </c>
      <c r="B206" s="226" t="s">
        <v>96</v>
      </c>
      <c r="C206" s="225">
        <f t="shared" si="3"/>
        <v>0</v>
      </c>
      <c r="D206" s="228"/>
      <c r="E206" s="228"/>
    </row>
    <row r="207" spans="1:5" s="215" customFormat="1" ht="18.75" customHeight="1">
      <c r="A207" s="226" t="s">
        <v>413</v>
      </c>
      <c r="B207" s="226" t="s">
        <v>98</v>
      </c>
      <c r="C207" s="225">
        <f t="shared" si="3"/>
        <v>0</v>
      </c>
      <c r="D207" s="228"/>
      <c r="E207" s="228"/>
    </row>
    <row r="208" spans="1:5" s="215" customFormat="1" ht="18.75" customHeight="1">
      <c r="A208" s="226" t="s">
        <v>414</v>
      </c>
      <c r="B208" s="226" t="s">
        <v>125</v>
      </c>
      <c r="C208" s="225">
        <f t="shared" si="3"/>
        <v>0</v>
      </c>
      <c r="D208" s="228"/>
      <c r="E208" s="228"/>
    </row>
    <row r="209" spans="1:5" s="215" customFormat="1" ht="18.75" customHeight="1">
      <c r="A209" s="226" t="s">
        <v>415</v>
      </c>
      <c r="B209" s="226" t="s">
        <v>112</v>
      </c>
      <c r="C209" s="225">
        <f t="shared" si="3"/>
        <v>0</v>
      </c>
      <c r="D209" s="228"/>
      <c r="E209" s="228"/>
    </row>
    <row r="210" spans="1:5" s="215" customFormat="1" ht="18.75" customHeight="1">
      <c r="A210" s="226" t="s">
        <v>416</v>
      </c>
      <c r="B210" s="226" t="s">
        <v>417</v>
      </c>
      <c r="C210" s="225">
        <f t="shared" si="3"/>
        <v>0</v>
      </c>
      <c r="D210" s="228"/>
      <c r="E210" s="228"/>
    </row>
    <row r="211" spans="1:5" s="215" customFormat="1" ht="18.75" customHeight="1">
      <c r="A211" s="226" t="s">
        <v>418</v>
      </c>
      <c r="B211" s="226" t="s">
        <v>419</v>
      </c>
      <c r="C211" s="225">
        <f t="shared" si="3"/>
        <v>0</v>
      </c>
      <c r="D211" s="228"/>
      <c r="E211" s="228"/>
    </row>
    <row r="212" spans="1:5" s="215" customFormat="1" ht="18.75" customHeight="1">
      <c r="A212" s="226" t="s">
        <v>420</v>
      </c>
      <c r="B212" s="226" t="s">
        <v>94</v>
      </c>
      <c r="C212" s="225">
        <f t="shared" si="3"/>
        <v>0</v>
      </c>
      <c r="D212" s="228"/>
      <c r="E212" s="228"/>
    </row>
    <row r="213" spans="1:5" s="215" customFormat="1" ht="18.75" customHeight="1">
      <c r="A213" s="226" t="s">
        <v>421</v>
      </c>
      <c r="B213" s="226" t="s">
        <v>96</v>
      </c>
      <c r="C213" s="225">
        <f t="shared" si="3"/>
        <v>0</v>
      </c>
      <c r="D213" s="228"/>
      <c r="E213" s="228"/>
    </row>
    <row r="214" spans="1:5" s="215" customFormat="1" ht="18.75" customHeight="1">
      <c r="A214" s="226" t="s">
        <v>422</v>
      </c>
      <c r="B214" s="226" t="s">
        <v>98</v>
      </c>
      <c r="C214" s="225">
        <f t="shared" si="3"/>
        <v>0</v>
      </c>
      <c r="D214" s="228"/>
      <c r="E214" s="228"/>
    </row>
    <row r="215" spans="1:5" s="215" customFormat="1" ht="18.75" customHeight="1">
      <c r="A215" s="226" t="s">
        <v>423</v>
      </c>
      <c r="B215" s="226" t="s">
        <v>424</v>
      </c>
      <c r="C215" s="225">
        <f t="shared" si="3"/>
        <v>0</v>
      </c>
      <c r="D215" s="228"/>
      <c r="E215" s="228"/>
    </row>
    <row r="216" spans="1:5" s="215" customFormat="1" ht="18.75" customHeight="1">
      <c r="A216" s="226" t="s">
        <v>425</v>
      </c>
      <c r="B216" s="226" t="s">
        <v>426</v>
      </c>
      <c r="C216" s="225">
        <f t="shared" si="3"/>
        <v>0</v>
      </c>
      <c r="D216" s="228"/>
      <c r="E216" s="228"/>
    </row>
    <row r="217" spans="1:5" s="215" customFormat="1" ht="18.75" customHeight="1">
      <c r="A217" s="226" t="s">
        <v>427</v>
      </c>
      <c r="B217" s="226" t="s">
        <v>112</v>
      </c>
      <c r="C217" s="225">
        <f t="shared" si="3"/>
        <v>0</v>
      </c>
      <c r="D217" s="228"/>
      <c r="E217" s="228"/>
    </row>
    <row r="218" spans="1:5" s="215" customFormat="1" ht="18.75" customHeight="1">
      <c r="A218" s="226" t="s">
        <v>428</v>
      </c>
      <c r="B218" s="226" t="s">
        <v>429</v>
      </c>
      <c r="C218" s="225">
        <f t="shared" si="3"/>
        <v>0</v>
      </c>
      <c r="D218" s="228"/>
      <c r="E218" s="228"/>
    </row>
    <row r="219" spans="1:5" s="215" customFormat="1" ht="18.75" customHeight="1">
      <c r="A219" s="226" t="s">
        <v>430</v>
      </c>
      <c r="B219" s="226" t="s">
        <v>431</v>
      </c>
      <c r="C219" s="225">
        <f t="shared" si="3"/>
        <v>40</v>
      </c>
      <c r="D219" s="228"/>
      <c r="E219" s="228">
        <v>40</v>
      </c>
    </row>
    <row r="220" spans="1:5" s="215" customFormat="1" ht="18.75" customHeight="1">
      <c r="A220" s="226" t="s">
        <v>432</v>
      </c>
      <c r="B220" s="226" t="s">
        <v>94</v>
      </c>
      <c r="C220" s="225">
        <f t="shared" si="3"/>
        <v>0</v>
      </c>
      <c r="D220" s="228"/>
      <c r="E220" s="228"/>
    </row>
    <row r="221" spans="1:5" s="215" customFormat="1" ht="18.75" customHeight="1">
      <c r="A221" s="226" t="s">
        <v>433</v>
      </c>
      <c r="B221" s="226" t="s">
        <v>96</v>
      </c>
      <c r="C221" s="225">
        <f t="shared" si="3"/>
        <v>0</v>
      </c>
      <c r="D221" s="228"/>
      <c r="E221" s="228"/>
    </row>
    <row r="222" spans="1:5" s="215" customFormat="1" ht="18.75" customHeight="1">
      <c r="A222" s="226" t="s">
        <v>434</v>
      </c>
      <c r="B222" s="226" t="s">
        <v>98</v>
      </c>
      <c r="C222" s="225">
        <f t="shared" si="3"/>
        <v>0</v>
      </c>
      <c r="D222" s="228"/>
      <c r="E222" s="228"/>
    </row>
    <row r="223" spans="1:5" s="215" customFormat="1" ht="18.75" customHeight="1">
      <c r="A223" s="226" t="s">
        <v>435</v>
      </c>
      <c r="B223" s="226" t="s">
        <v>436</v>
      </c>
      <c r="C223" s="225">
        <f t="shared" si="3"/>
        <v>0</v>
      </c>
      <c r="D223" s="228"/>
      <c r="E223" s="228"/>
    </row>
    <row r="224" spans="1:5" s="215" customFormat="1" ht="18.75" customHeight="1">
      <c r="A224" s="226" t="s">
        <v>437</v>
      </c>
      <c r="B224" s="226" t="s">
        <v>112</v>
      </c>
      <c r="C224" s="225">
        <f t="shared" si="3"/>
        <v>0</v>
      </c>
      <c r="D224" s="228"/>
      <c r="E224" s="228"/>
    </row>
    <row r="225" spans="1:5" s="215" customFormat="1" ht="18.75" customHeight="1">
      <c r="A225" s="226" t="s">
        <v>438</v>
      </c>
      <c r="B225" s="226" t="s">
        <v>439</v>
      </c>
      <c r="C225" s="225">
        <f t="shared" si="3"/>
        <v>40</v>
      </c>
      <c r="D225" s="228"/>
      <c r="E225" s="228">
        <v>40</v>
      </c>
    </row>
    <row r="226" spans="1:5" s="215" customFormat="1" ht="18.75" customHeight="1">
      <c r="A226" s="226" t="s">
        <v>440</v>
      </c>
      <c r="B226" s="226" t="s">
        <v>441</v>
      </c>
      <c r="C226" s="225">
        <f t="shared" si="3"/>
        <v>0</v>
      </c>
      <c r="D226" s="228"/>
      <c r="E226" s="228"/>
    </row>
    <row r="227" spans="1:5" s="215" customFormat="1" ht="18.75" customHeight="1">
      <c r="A227" s="226" t="s">
        <v>442</v>
      </c>
      <c r="B227" s="226" t="s">
        <v>94</v>
      </c>
      <c r="C227" s="225">
        <f t="shared" si="3"/>
        <v>0</v>
      </c>
      <c r="D227" s="228"/>
      <c r="E227" s="228"/>
    </row>
    <row r="228" spans="1:5" s="215" customFormat="1" ht="18.75" customHeight="1">
      <c r="A228" s="226" t="s">
        <v>443</v>
      </c>
      <c r="B228" s="226" t="s">
        <v>96</v>
      </c>
      <c r="C228" s="225">
        <f t="shared" si="3"/>
        <v>0</v>
      </c>
      <c r="D228" s="228"/>
      <c r="E228" s="228"/>
    </row>
    <row r="229" spans="1:5" s="215" customFormat="1" ht="18.75" customHeight="1">
      <c r="A229" s="226" t="s">
        <v>444</v>
      </c>
      <c r="B229" s="226" t="s">
        <v>98</v>
      </c>
      <c r="C229" s="225">
        <f t="shared" si="3"/>
        <v>0</v>
      </c>
      <c r="D229" s="228"/>
      <c r="E229" s="228"/>
    </row>
    <row r="230" spans="1:5" s="215" customFormat="1" ht="18.75" customHeight="1">
      <c r="A230" s="226" t="s">
        <v>445</v>
      </c>
      <c r="B230" s="226" t="s">
        <v>112</v>
      </c>
      <c r="C230" s="225">
        <f t="shared" si="3"/>
        <v>0</v>
      </c>
      <c r="D230" s="228"/>
      <c r="E230" s="228"/>
    </row>
    <row r="231" spans="1:5" s="215" customFormat="1" ht="18.75" customHeight="1">
      <c r="A231" s="226" t="s">
        <v>446</v>
      </c>
      <c r="B231" s="226" t="s">
        <v>447</v>
      </c>
      <c r="C231" s="225">
        <f t="shared" si="3"/>
        <v>0</v>
      </c>
      <c r="D231" s="228"/>
      <c r="E231" s="228"/>
    </row>
    <row r="232" spans="1:5" s="215" customFormat="1" ht="18.75" customHeight="1">
      <c r="A232" s="226" t="s">
        <v>448</v>
      </c>
      <c r="B232" s="226" t="s">
        <v>449</v>
      </c>
      <c r="C232" s="225">
        <f t="shared" si="3"/>
        <v>0</v>
      </c>
      <c r="D232" s="228"/>
      <c r="E232" s="228"/>
    </row>
    <row r="233" spans="1:5" s="215" customFormat="1" ht="18.75" customHeight="1">
      <c r="A233" s="226" t="s">
        <v>450</v>
      </c>
      <c r="B233" s="226" t="s">
        <v>94</v>
      </c>
      <c r="C233" s="225">
        <f t="shared" si="3"/>
        <v>0</v>
      </c>
      <c r="D233" s="228"/>
      <c r="E233" s="228"/>
    </row>
    <row r="234" spans="1:5" s="215" customFormat="1" ht="18.75" customHeight="1">
      <c r="A234" s="226" t="s">
        <v>451</v>
      </c>
      <c r="B234" s="226" t="s">
        <v>96</v>
      </c>
      <c r="C234" s="225">
        <f t="shared" si="3"/>
        <v>0</v>
      </c>
      <c r="D234" s="228"/>
      <c r="E234" s="228"/>
    </row>
    <row r="235" spans="1:5" s="215" customFormat="1" ht="18.75" customHeight="1">
      <c r="A235" s="226" t="s">
        <v>452</v>
      </c>
      <c r="B235" s="226" t="s">
        <v>98</v>
      </c>
      <c r="C235" s="225">
        <f t="shared" si="3"/>
        <v>0</v>
      </c>
      <c r="D235" s="228"/>
      <c r="E235" s="228"/>
    </row>
    <row r="236" spans="1:5" s="214" customFormat="1" ht="18.75" customHeight="1">
      <c r="A236" s="226" t="s">
        <v>453</v>
      </c>
      <c r="B236" s="226" t="s">
        <v>112</v>
      </c>
      <c r="C236" s="225">
        <f t="shared" si="3"/>
        <v>0</v>
      </c>
      <c r="D236" s="227"/>
      <c r="E236" s="227"/>
    </row>
    <row r="237" spans="1:5" s="215" customFormat="1" ht="18.75" customHeight="1">
      <c r="A237" s="226" t="s">
        <v>454</v>
      </c>
      <c r="B237" s="226" t="s">
        <v>455</v>
      </c>
      <c r="C237" s="225">
        <f t="shared" si="3"/>
        <v>0</v>
      </c>
      <c r="D237" s="228"/>
      <c r="E237" s="228"/>
    </row>
    <row r="238" spans="1:5" s="215" customFormat="1" ht="18.75" customHeight="1">
      <c r="A238" s="226" t="s">
        <v>456</v>
      </c>
      <c r="B238" s="226" t="s">
        <v>457</v>
      </c>
      <c r="C238" s="225">
        <f t="shared" si="3"/>
        <v>0</v>
      </c>
      <c r="D238" s="228"/>
      <c r="E238" s="228"/>
    </row>
    <row r="239" spans="1:5" s="215" customFormat="1" ht="18.75" customHeight="1">
      <c r="A239" s="226" t="s">
        <v>458</v>
      </c>
      <c r="B239" s="226" t="s">
        <v>94</v>
      </c>
      <c r="C239" s="225">
        <f t="shared" si="3"/>
        <v>0</v>
      </c>
      <c r="D239" s="228"/>
      <c r="E239" s="228"/>
    </row>
    <row r="240" spans="1:5" s="215" customFormat="1" ht="18.75" customHeight="1">
      <c r="A240" s="226" t="s">
        <v>459</v>
      </c>
      <c r="B240" s="226" t="s">
        <v>96</v>
      </c>
      <c r="C240" s="225">
        <f t="shared" si="3"/>
        <v>0</v>
      </c>
      <c r="D240" s="228"/>
      <c r="E240" s="228"/>
    </row>
    <row r="241" spans="1:5" s="215" customFormat="1" ht="18.75" customHeight="1">
      <c r="A241" s="226" t="s">
        <v>460</v>
      </c>
      <c r="B241" s="226" t="s">
        <v>98</v>
      </c>
      <c r="C241" s="225">
        <f t="shared" si="3"/>
        <v>0</v>
      </c>
      <c r="D241" s="228"/>
      <c r="E241" s="228"/>
    </row>
    <row r="242" spans="1:5" s="215" customFormat="1" ht="18.75" customHeight="1">
      <c r="A242" s="226" t="s">
        <v>461</v>
      </c>
      <c r="B242" s="226" t="s">
        <v>112</v>
      </c>
      <c r="C242" s="225">
        <f t="shared" si="3"/>
        <v>0</v>
      </c>
      <c r="D242" s="228"/>
      <c r="E242" s="228"/>
    </row>
    <row r="243" spans="1:5" s="215" customFormat="1" ht="18.75" customHeight="1">
      <c r="A243" s="226" t="s">
        <v>462</v>
      </c>
      <c r="B243" s="226" t="s">
        <v>463</v>
      </c>
      <c r="C243" s="225">
        <f t="shared" si="3"/>
        <v>0</v>
      </c>
      <c r="D243" s="228"/>
      <c r="E243" s="228"/>
    </row>
    <row r="244" spans="1:5" s="215" customFormat="1" ht="18.75" customHeight="1">
      <c r="A244" s="226" t="s">
        <v>464</v>
      </c>
      <c r="B244" s="226" t="s">
        <v>465</v>
      </c>
      <c r="C244" s="225">
        <f t="shared" si="3"/>
        <v>0</v>
      </c>
      <c r="D244" s="228"/>
      <c r="E244" s="228"/>
    </row>
    <row r="245" spans="1:5" s="215" customFormat="1" ht="18.75" customHeight="1">
      <c r="A245" s="226" t="s">
        <v>466</v>
      </c>
      <c r="B245" s="226" t="s">
        <v>94</v>
      </c>
      <c r="C245" s="225">
        <f t="shared" si="3"/>
        <v>0</v>
      </c>
      <c r="D245" s="228"/>
      <c r="E245" s="228"/>
    </row>
    <row r="246" spans="1:5" s="215" customFormat="1" ht="18.75" customHeight="1">
      <c r="A246" s="226" t="s">
        <v>467</v>
      </c>
      <c r="B246" s="226" t="s">
        <v>96</v>
      </c>
      <c r="C246" s="225">
        <f t="shared" si="3"/>
        <v>0</v>
      </c>
      <c r="D246" s="228"/>
      <c r="E246" s="228"/>
    </row>
    <row r="247" spans="1:5" s="215" customFormat="1" ht="18.75" customHeight="1">
      <c r="A247" s="226" t="s">
        <v>468</v>
      </c>
      <c r="B247" s="226" t="s">
        <v>98</v>
      </c>
      <c r="C247" s="225">
        <f t="shared" si="3"/>
        <v>0</v>
      </c>
      <c r="D247" s="228"/>
      <c r="E247" s="228"/>
    </row>
    <row r="248" spans="1:5" s="215" customFormat="1" ht="18.75" customHeight="1">
      <c r="A248" s="226" t="s">
        <v>469</v>
      </c>
      <c r="B248" s="226" t="s">
        <v>112</v>
      </c>
      <c r="C248" s="225">
        <f t="shared" si="3"/>
        <v>0</v>
      </c>
      <c r="D248" s="228"/>
      <c r="E248" s="228"/>
    </row>
    <row r="249" spans="1:5" s="215" customFormat="1" ht="18.75" customHeight="1">
      <c r="A249" s="226" t="s">
        <v>470</v>
      </c>
      <c r="B249" s="226" t="s">
        <v>471</v>
      </c>
      <c r="C249" s="225">
        <f t="shared" si="3"/>
        <v>0</v>
      </c>
      <c r="D249" s="228"/>
      <c r="E249" s="228"/>
    </row>
    <row r="250" spans="1:5" s="215" customFormat="1" ht="18.75" customHeight="1">
      <c r="A250" s="226" t="s">
        <v>472</v>
      </c>
      <c r="B250" s="226" t="s">
        <v>473</v>
      </c>
      <c r="C250" s="225">
        <f t="shared" si="3"/>
        <v>16</v>
      </c>
      <c r="D250" s="228"/>
      <c r="E250" s="228">
        <v>16</v>
      </c>
    </row>
    <row r="251" spans="1:5" s="215" customFormat="1" ht="18.75" customHeight="1">
      <c r="A251" s="226" t="s">
        <v>474</v>
      </c>
      <c r="B251" s="226" t="s">
        <v>94</v>
      </c>
      <c r="C251" s="225">
        <f t="shared" si="3"/>
        <v>0</v>
      </c>
      <c r="D251" s="228"/>
      <c r="E251" s="228"/>
    </row>
    <row r="252" spans="1:5" s="215" customFormat="1" ht="18.75" customHeight="1">
      <c r="A252" s="226" t="s">
        <v>475</v>
      </c>
      <c r="B252" s="226" t="s">
        <v>96</v>
      </c>
      <c r="C252" s="225">
        <f t="shared" si="3"/>
        <v>0</v>
      </c>
      <c r="D252" s="228"/>
      <c r="E252" s="228"/>
    </row>
    <row r="253" spans="1:5" s="215" customFormat="1" ht="18.75" customHeight="1">
      <c r="A253" s="226" t="s">
        <v>476</v>
      </c>
      <c r="B253" s="226" t="s">
        <v>98</v>
      </c>
      <c r="C253" s="225">
        <f t="shared" si="3"/>
        <v>0</v>
      </c>
      <c r="D253" s="228"/>
      <c r="E253" s="228"/>
    </row>
    <row r="254" spans="1:5" s="215" customFormat="1" ht="18.75" customHeight="1">
      <c r="A254" s="226" t="s">
        <v>477</v>
      </c>
      <c r="B254" s="226" t="s">
        <v>112</v>
      </c>
      <c r="C254" s="225">
        <f t="shared" si="3"/>
        <v>0</v>
      </c>
      <c r="D254" s="228"/>
      <c r="E254" s="228"/>
    </row>
    <row r="255" spans="1:5" s="215" customFormat="1" ht="18.75" customHeight="1">
      <c r="A255" s="226" t="s">
        <v>478</v>
      </c>
      <c r="B255" s="226" t="s">
        <v>473</v>
      </c>
      <c r="C255" s="225">
        <f t="shared" si="3"/>
        <v>16</v>
      </c>
      <c r="D255" s="228"/>
      <c r="E255" s="228">
        <v>16</v>
      </c>
    </row>
    <row r="256" spans="1:5" s="215" customFormat="1" ht="18.75" customHeight="1">
      <c r="A256" s="226" t="s">
        <v>479</v>
      </c>
      <c r="B256" s="226" t="s">
        <v>480</v>
      </c>
      <c r="C256" s="225">
        <f t="shared" si="3"/>
        <v>224</v>
      </c>
      <c r="D256" s="228"/>
      <c r="E256" s="228">
        <v>224</v>
      </c>
    </row>
    <row r="257" spans="1:5" s="215" customFormat="1" ht="18.75" customHeight="1">
      <c r="A257" s="226" t="s">
        <v>481</v>
      </c>
      <c r="B257" s="226" t="s">
        <v>482</v>
      </c>
      <c r="C257" s="225">
        <f t="shared" si="3"/>
        <v>14</v>
      </c>
      <c r="D257" s="228"/>
      <c r="E257" s="228">
        <v>14</v>
      </c>
    </row>
    <row r="258" spans="1:5" s="215" customFormat="1" ht="18.75" customHeight="1">
      <c r="A258" s="226" t="s">
        <v>483</v>
      </c>
      <c r="B258" s="226" t="s">
        <v>480</v>
      </c>
      <c r="C258" s="225">
        <f t="shared" si="3"/>
        <v>210</v>
      </c>
      <c r="D258" s="228"/>
      <c r="E258" s="228">
        <v>210</v>
      </c>
    </row>
    <row r="259" spans="1:5" s="215" customFormat="1" ht="18.75" customHeight="1">
      <c r="A259" s="226" t="s">
        <v>484</v>
      </c>
      <c r="B259" s="226" t="s">
        <v>485</v>
      </c>
      <c r="C259" s="225">
        <f t="shared" si="3"/>
        <v>0</v>
      </c>
      <c r="D259" s="228"/>
      <c r="E259" s="228"/>
    </row>
    <row r="260" spans="1:5" s="215" customFormat="1" ht="18.75" customHeight="1">
      <c r="A260" s="226" t="s">
        <v>486</v>
      </c>
      <c r="B260" s="226" t="s">
        <v>487</v>
      </c>
      <c r="C260" s="225">
        <f t="shared" si="3"/>
        <v>0</v>
      </c>
      <c r="D260" s="228"/>
      <c r="E260" s="228"/>
    </row>
    <row r="261" spans="1:5" s="215" customFormat="1" ht="18.75" customHeight="1">
      <c r="A261" s="226" t="s">
        <v>488</v>
      </c>
      <c r="B261" s="226" t="s">
        <v>94</v>
      </c>
      <c r="C261" s="225">
        <f t="shared" si="3"/>
        <v>0</v>
      </c>
      <c r="D261" s="228"/>
      <c r="E261" s="228"/>
    </row>
    <row r="262" spans="1:5" s="215" customFormat="1" ht="18.75" customHeight="1">
      <c r="A262" s="226" t="s">
        <v>489</v>
      </c>
      <c r="B262" s="226" t="s">
        <v>96</v>
      </c>
      <c r="C262" s="225">
        <f aca="true" t="shared" si="4" ref="C262:C325">SUM(D262:E262)</f>
        <v>0</v>
      </c>
      <c r="D262" s="228"/>
      <c r="E262" s="228"/>
    </row>
    <row r="263" spans="1:5" s="215" customFormat="1" ht="18.75" customHeight="1">
      <c r="A263" s="226" t="s">
        <v>490</v>
      </c>
      <c r="B263" s="226" t="s">
        <v>98</v>
      </c>
      <c r="C263" s="225">
        <f t="shared" si="4"/>
        <v>0</v>
      </c>
      <c r="D263" s="228"/>
      <c r="E263" s="228"/>
    </row>
    <row r="264" spans="1:5" s="215" customFormat="1" ht="18.75" customHeight="1">
      <c r="A264" s="226" t="s">
        <v>491</v>
      </c>
      <c r="B264" s="226" t="s">
        <v>436</v>
      </c>
      <c r="C264" s="225">
        <f t="shared" si="4"/>
        <v>0</v>
      </c>
      <c r="D264" s="228"/>
      <c r="E264" s="228"/>
    </row>
    <row r="265" spans="1:5" s="215" customFormat="1" ht="18.75" customHeight="1">
      <c r="A265" s="226" t="s">
        <v>492</v>
      </c>
      <c r="B265" s="226" t="s">
        <v>112</v>
      </c>
      <c r="C265" s="225">
        <f t="shared" si="4"/>
        <v>0</v>
      </c>
      <c r="D265" s="228"/>
      <c r="E265" s="228"/>
    </row>
    <row r="266" spans="1:5" s="215" customFormat="1" ht="18.75" customHeight="1">
      <c r="A266" s="226" t="s">
        <v>493</v>
      </c>
      <c r="B266" s="226" t="s">
        <v>494</v>
      </c>
      <c r="C266" s="225">
        <f t="shared" si="4"/>
        <v>0</v>
      </c>
      <c r="D266" s="228"/>
      <c r="E266" s="228"/>
    </row>
    <row r="267" spans="1:5" s="215" customFormat="1" ht="18.75" customHeight="1">
      <c r="A267" s="226" t="s">
        <v>495</v>
      </c>
      <c r="B267" s="226" t="s">
        <v>496</v>
      </c>
      <c r="C267" s="225">
        <f t="shared" si="4"/>
        <v>0</v>
      </c>
      <c r="D267" s="228"/>
      <c r="E267" s="228"/>
    </row>
    <row r="268" spans="1:5" s="215" customFormat="1" ht="18.75" customHeight="1">
      <c r="A268" s="226" t="s">
        <v>497</v>
      </c>
      <c r="B268" s="226" t="s">
        <v>498</v>
      </c>
      <c r="C268" s="225">
        <f t="shared" si="4"/>
        <v>0</v>
      </c>
      <c r="D268" s="228"/>
      <c r="E268" s="228"/>
    </row>
    <row r="269" spans="1:5" s="215" customFormat="1" ht="18.75" customHeight="1">
      <c r="A269" s="226" t="s">
        <v>499</v>
      </c>
      <c r="B269" s="226" t="s">
        <v>500</v>
      </c>
      <c r="C269" s="225">
        <f t="shared" si="4"/>
        <v>0</v>
      </c>
      <c r="D269" s="228"/>
      <c r="E269" s="228"/>
    </row>
    <row r="270" spans="1:5" s="215" customFormat="1" ht="18.75" customHeight="1">
      <c r="A270" s="226" t="s">
        <v>501</v>
      </c>
      <c r="B270" s="226" t="s">
        <v>502</v>
      </c>
      <c r="C270" s="225">
        <f t="shared" si="4"/>
        <v>0</v>
      </c>
      <c r="D270" s="228"/>
      <c r="E270" s="228"/>
    </row>
    <row r="271" spans="1:5" s="214" customFormat="1" ht="18.75" customHeight="1">
      <c r="A271" s="226" t="s">
        <v>503</v>
      </c>
      <c r="B271" s="226" t="s">
        <v>504</v>
      </c>
      <c r="C271" s="225">
        <f t="shared" si="4"/>
        <v>0</v>
      </c>
      <c r="D271" s="227"/>
      <c r="E271" s="227"/>
    </row>
    <row r="272" spans="1:5" s="215" customFormat="1" ht="18.75" customHeight="1">
      <c r="A272" s="226" t="s">
        <v>505</v>
      </c>
      <c r="B272" s="226" t="s">
        <v>506</v>
      </c>
      <c r="C272" s="225">
        <f t="shared" si="4"/>
        <v>0</v>
      </c>
      <c r="D272" s="228"/>
      <c r="E272" s="228"/>
    </row>
    <row r="273" spans="1:5" s="215" customFormat="1" ht="18.75" customHeight="1">
      <c r="A273" s="226" t="s">
        <v>507</v>
      </c>
      <c r="B273" s="226" t="s">
        <v>508</v>
      </c>
      <c r="C273" s="225">
        <f t="shared" si="4"/>
        <v>0</v>
      </c>
      <c r="D273" s="228"/>
      <c r="E273" s="228"/>
    </row>
    <row r="274" spans="1:5" s="215" customFormat="1" ht="18.75" customHeight="1">
      <c r="A274" s="226" t="s">
        <v>509</v>
      </c>
      <c r="B274" s="226" t="s">
        <v>510</v>
      </c>
      <c r="C274" s="225">
        <f t="shared" si="4"/>
        <v>0</v>
      </c>
      <c r="D274" s="228"/>
      <c r="E274" s="228"/>
    </row>
    <row r="275" spans="1:5" s="215" customFormat="1" ht="18.75" customHeight="1">
      <c r="A275" s="226" t="s">
        <v>511</v>
      </c>
      <c r="B275" s="226" t="s">
        <v>512</v>
      </c>
      <c r="C275" s="225">
        <f t="shared" si="4"/>
        <v>0</v>
      </c>
      <c r="D275" s="228"/>
      <c r="E275" s="228"/>
    </row>
    <row r="276" spans="1:5" s="215" customFormat="1" ht="18.75" customHeight="1">
      <c r="A276" s="226" t="s">
        <v>513</v>
      </c>
      <c r="B276" s="226" t="s">
        <v>514</v>
      </c>
      <c r="C276" s="225">
        <f t="shared" si="4"/>
        <v>0</v>
      </c>
      <c r="D276" s="228"/>
      <c r="E276" s="228"/>
    </row>
    <row r="277" spans="1:5" s="215" customFormat="1" ht="18.75" customHeight="1">
      <c r="A277" s="226" t="s">
        <v>515</v>
      </c>
      <c r="B277" s="226" t="s">
        <v>516</v>
      </c>
      <c r="C277" s="225">
        <f t="shared" si="4"/>
        <v>0</v>
      </c>
      <c r="D277" s="228"/>
      <c r="E277" s="228"/>
    </row>
    <row r="278" spans="1:5" s="215" customFormat="1" ht="18.75" customHeight="1">
      <c r="A278" s="226" t="s">
        <v>517</v>
      </c>
      <c r="B278" s="226" t="s">
        <v>518</v>
      </c>
      <c r="C278" s="225">
        <f t="shared" si="4"/>
        <v>0</v>
      </c>
      <c r="D278" s="228"/>
      <c r="E278" s="228"/>
    </row>
    <row r="279" spans="1:5" s="215" customFormat="1" ht="18.75" customHeight="1">
      <c r="A279" s="226" t="s">
        <v>519</v>
      </c>
      <c r="B279" s="226" t="s">
        <v>520</v>
      </c>
      <c r="C279" s="225">
        <f t="shared" si="4"/>
        <v>0</v>
      </c>
      <c r="D279" s="228"/>
      <c r="E279" s="228"/>
    </row>
    <row r="280" spans="1:5" s="215" customFormat="1" ht="18.75" customHeight="1">
      <c r="A280" s="226" t="s">
        <v>521</v>
      </c>
      <c r="B280" s="226" t="s">
        <v>522</v>
      </c>
      <c r="C280" s="225">
        <f t="shared" si="4"/>
        <v>0</v>
      </c>
      <c r="D280" s="228"/>
      <c r="E280" s="228"/>
    </row>
    <row r="281" spans="1:5" s="215" customFormat="1" ht="18.75" customHeight="1">
      <c r="A281" s="226" t="s">
        <v>523</v>
      </c>
      <c r="B281" s="226" t="s">
        <v>524</v>
      </c>
      <c r="C281" s="225">
        <f t="shared" si="4"/>
        <v>0</v>
      </c>
      <c r="D281" s="228"/>
      <c r="E281" s="228"/>
    </row>
    <row r="282" spans="1:5" s="215" customFormat="1" ht="18.75" customHeight="1">
      <c r="A282" s="226" t="s">
        <v>525</v>
      </c>
      <c r="B282" s="226" t="s">
        <v>526</v>
      </c>
      <c r="C282" s="225">
        <f t="shared" si="4"/>
        <v>0</v>
      </c>
      <c r="D282" s="228"/>
      <c r="E282" s="228"/>
    </row>
    <row r="283" spans="1:5" s="215" customFormat="1" ht="18.75" customHeight="1">
      <c r="A283" s="226" t="s">
        <v>527</v>
      </c>
      <c r="B283" s="226" t="s">
        <v>528</v>
      </c>
      <c r="C283" s="225">
        <f t="shared" si="4"/>
        <v>0</v>
      </c>
      <c r="D283" s="228"/>
      <c r="E283" s="228"/>
    </row>
    <row r="284" spans="1:5" s="215" customFormat="1" ht="18.75" customHeight="1">
      <c r="A284" s="226" t="s">
        <v>529</v>
      </c>
      <c r="B284" s="226" t="s">
        <v>530</v>
      </c>
      <c r="C284" s="225">
        <f t="shared" si="4"/>
        <v>0</v>
      </c>
      <c r="D284" s="228"/>
      <c r="E284" s="228"/>
    </row>
    <row r="285" spans="1:5" s="215" customFormat="1" ht="18.75" customHeight="1">
      <c r="A285" s="226" t="s">
        <v>531</v>
      </c>
      <c r="B285" s="226" t="s">
        <v>532</v>
      </c>
      <c r="C285" s="225">
        <f t="shared" si="4"/>
        <v>0</v>
      </c>
      <c r="D285" s="228"/>
      <c r="E285" s="228"/>
    </row>
    <row r="286" spans="1:5" s="215" customFormat="1" ht="18.75" customHeight="1">
      <c r="A286" s="226" t="s">
        <v>533</v>
      </c>
      <c r="B286" s="226" t="s">
        <v>534</v>
      </c>
      <c r="C286" s="225">
        <f t="shared" si="4"/>
        <v>0</v>
      </c>
      <c r="D286" s="228"/>
      <c r="E286" s="228"/>
    </row>
    <row r="287" spans="1:5" s="215" customFormat="1" ht="18.75" customHeight="1">
      <c r="A287" s="226" t="s">
        <v>535</v>
      </c>
      <c r="B287" s="226" t="s">
        <v>536</v>
      </c>
      <c r="C287" s="225">
        <f t="shared" si="4"/>
        <v>0</v>
      </c>
      <c r="D287" s="228"/>
      <c r="E287" s="228"/>
    </row>
    <row r="288" spans="1:5" s="215" customFormat="1" ht="18.75" customHeight="1">
      <c r="A288" s="226" t="s">
        <v>537</v>
      </c>
      <c r="B288" s="226" t="s">
        <v>536</v>
      </c>
      <c r="C288" s="225">
        <f t="shared" si="4"/>
        <v>0</v>
      </c>
      <c r="D288" s="228"/>
      <c r="E288" s="228"/>
    </row>
    <row r="289" spans="1:5" s="215" customFormat="1" ht="18.75" customHeight="1">
      <c r="A289" s="226" t="s">
        <v>538</v>
      </c>
      <c r="B289" s="226" t="s">
        <v>539</v>
      </c>
      <c r="C289" s="225">
        <f t="shared" si="4"/>
        <v>0</v>
      </c>
      <c r="D289" s="228"/>
      <c r="E289" s="228"/>
    </row>
    <row r="290" spans="1:5" s="215" customFormat="1" ht="18.75" customHeight="1">
      <c r="A290" s="226" t="s">
        <v>540</v>
      </c>
      <c r="B290" s="226" t="s">
        <v>541</v>
      </c>
      <c r="C290" s="225">
        <f t="shared" si="4"/>
        <v>0</v>
      </c>
      <c r="D290" s="228"/>
      <c r="E290" s="228"/>
    </row>
    <row r="291" spans="1:5" s="215" customFormat="1" ht="18.75" customHeight="1">
      <c r="A291" s="226" t="s">
        <v>542</v>
      </c>
      <c r="B291" s="226" t="s">
        <v>543</v>
      </c>
      <c r="C291" s="225">
        <f t="shared" si="4"/>
        <v>0</v>
      </c>
      <c r="D291" s="228"/>
      <c r="E291" s="228"/>
    </row>
    <row r="292" spans="1:5" s="215" customFormat="1" ht="18.75" customHeight="1">
      <c r="A292" s="226" t="s">
        <v>544</v>
      </c>
      <c r="B292" s="226" t="s">
        <v>545</v>
      </c>
      <c r="C292" s="225">
        <f t="shared" si="4"/>
        <v>0</v>
      </c>
      <c r="D292" s="228"/>
      <c r="E292" s="228"/>
    </row>
    <row r="293" spans="1:5" s="215" customFormat="1" ht="18.75" customHeight="1">
      <c r="A293" s="226" t="s">
        <v>546</v>
      </c>
      <c r="B293" s="226" t="s">
        <v>71</v>
      </c>
      <c r="C293" s="225">
        <f t="shared" si="4"/>
        <v>0</v>
      </c>
      <c r="D293" s="228"/>
      <c r="E293" s="228"/>
    </row>
    <row r="294" spans="1:5" s="215" customFormat="1" ht="18.75" customHeight="1">
      <c r="A294" s="226" t="s">
        <v>547</v>
      </c>
      <c r="B294" s="226" t="s">
        <v>548</v>
      </c>
      <c r="C294" s="225">
        <f t="shared" si="4"/>
        <v>0</v>
      </c>
      <c r="D294" s="228"/>
      <c r="E294" s="228"/>
    </row>
    <row r="295" spans="1:5" s="215" customFormat="1" ht="18.75" customHeight="1">
      <c r="A295" s="226" t="s">
        <v>549</v>
      </c>
      <c r="B295" s="226" t="s">
        <v>548</v>
      </c>
      <c r="C295" s="225">
        <f t="shared" si="4"/>
        <v>0</v>
      </c>
      <c r="D295" s="228"/>
      <c r="E295" s="228"/>
    </row>
    <row r="296" spans="1:5" s="215" customFormat="1" ht="18.75" customHeight="1">
      <c r="A296" s="226" t="s">
        <v>550</v>
      </c>
      <c r="B296" s="226" t="s">
        <v>51</v>
      </c>
      <c r="C296" s="225">
        <f t="shared" si="4"/>
        <v>0</v>
      </c>
      <c r="D296" s="228"/>
      <c r="E296" s="228"/>
    </row>
    <row r="297" spans="1:5" s="215" customFormat="1" ht="18.75" customHeight="1">
      <c r="A297" s="226" t="s">
        <v>551</v>
      </c>
      <c r="B297" s="226" t="s">
        <v>552</v>
      </c>
      <c r="C297" s="225">
        <f t="shared" si="4"/>
        <v>0</v>
      </c>
      <c r="D297" s="228"/>
      <c r="E297" s="228"/>
    </row>
    <row r="298" spans="1:5" s="215" customFormat="1" ht="18.75" customHeight="1">
      <c r="A298" s="226" t="s">
        <v>553</v>
      </c>
      <c r="B298" s="226" t="s">
        <v>552</v>
      </c>
      <c r="C298" s="225">
        <f t="shared" si="4"/>
        <v>0</v>
      </c>
      <c r="D298" s="228"/>
      <c r="E298" s="228"/>
    </row>
    <row r="299" spans="1:5" s="215" customFormat="1" ht="18.75" customHeight="1">
      <c r="A299" s="226" t="s">
        <v>554</v>
      </c>
      <c r="B299" s="226" t="s">
        <v>555</v>
      </c>
      <c r="C299" s="225">
        <f t="shared" si="4"/>
        <v>0</v>
      </c>
      <c r="D299" s="228"/>
      <c r="E299" s="228"/>
    </row>
    <row r="300" spans="1:5" s="215" customFormat="1" ht="18.75" customHeight="1">
      <c r="A300" s="226" t="s">
        <v>556</v>
      </c>
      <c r="B300" s="226" t="s">
        <v>555</v>
      </c>
      <c r="C300" s="225">
        <f t="shared" si="4"/>
        <v>0</v>
      </c>
      <c r="D300" s="228"/>
      <c r="E300" s="228"/>
    </row>
    <row r="301" spans="1:5" s="215" customFormat="1" ht="18.75" customHeight="1">
      <c r="A301" s="226" t="s">
        <v>557</v>
      </c>
      <c r="B301" s="226" t="s">
        <v>558</v>
      </c>
      <c r="C301" s="225">
        <f t="shared" si="4"/>
        <v>0</v>
      </c>
      <c r="D301" s="228"/>
      <c r="E301" s="228"/>
    </row>
    <row r="302" spans="1:5" s="215" customFormat="1" ht="18.75" customHeight="1">
      <c r="A302" s="226" t="s">
        <v>559</v>
      </c>
      <c r="B302" s="226" t="s">
        <v>558</v>
      </c>
      <c r="C302" s="225">
        <f t="shared" si="4"/>
        <v>0</v>
      </c>
      <c r="D302" s="228"/>
      <c r="E302" s="228"/>
    </row>
    <row r="303" spans="1:5" s="215" customFormat="1" ht="18.75" customHeight="1">
      <c r="A303" s="226" t="s">
        <v>560</v>
      </c>
      <c r="B303" s="226" t="s">
        <v>561</v>
      </c>
      <c r="C303" s="225">
        <f t="shared" si="4"/>
        <v>0</v>
      </c>
      <c r="D303" s="228"/>
      <c r="E303" s="228"/>
    </row>
    <row r="304" spans="1:5" s="215" customFormat="1" ht="18.75" customHeight="1">
      <c r="A304" s="226" t="s">
        <v>562</v>
      </c>
      <c r="B304" s="226" t="s">
        <v>563</v>
      </c>
      <c r="C304" s="225">
        <f t="shared" si="4"/>
        <v>0</v>
      </c>
      <c r="D304" s="228"/>
      <c r="E304" s="228"/>
    </row>
    <row r="305" spans="1:5" s="215" customFormat="1" ht="18.75" customHeight="1">
      <c r="A305" s="226" t="s">
        <v>564</v>
      </c>
      <c r="B305" s="226" t="s">
        <v>565</v>
      </c>
      <c r="C305" s="225">
        <f t="shared" si="4"/>
        <v>0</v>
      </c>
      <c r="D305" s="228"/>
      <c r="E305" s="228"/>
    </row>
    <row r="306" spans="1:5" s="215" customFormat="1" ht="18.75" customHeight="1">
      <c r="A306" s="226" t="s">
        <v>566</v>
      </c>
      <c r="B306" s="226" t="s">
        <v>567</v>
      </c>
      <c r="C306" s="225">
        <f t="shared" si="4"/>
        <v>0</v>
      </c>
      <c r="D306" s="228"/>
      <c r="E306" s="228"/>
    </row>
    <row r="307" spans="1:5" s="215" customFormat="1" ht="18.75" customHeight="1">
      <c r="A307" s="226" t="s">
        <v>568</v>
      </c>
      <c r="B307" s="226" t="s">
        <v>569</v>
      </c>
      <c r="C307" s="225">
        <f t="shared" si="4"/>
        <v>0</v>
      </c>
      <c r="D307" s="228"/>
      <c r="E307" s="228"/>
    </row>
    <row r="308" spans="1:5" s="215" customFormat="1" ht="18.75" customHeight="1">
      <c r="A308" s="226" t="s">
        <v>570</v>
      </c>
      <c r="B308" s="226" t="s">
        <v>571</v>
      </c>
      <c r="C308" s="225">
        <f t="shared" si="4"/>
        <v>0</v>
      </c>
      <c r="D308" s="228"/>
      <c r="E308" s="228"/>
    </row>
    <row r="309" spans="1:5" s="215" customFormat="1" ht="18.75" customHeight="1">
      <c r="A309" s="226" t="s">
        <v>572</v>
      </c>
      <c r="B309" s="226" t="s">
        <v>573</v>
      </c>
      <c r="C309" s="225">
        <f t="shared" si="4"/>
        <v>0</v>
      </c>
      <c r="D309" s="228"/>
      <c r="E309" s="228"/>
    </row>
    <row r="310" spans="1:5" s="215" customFormat="1" ht="18.75" customHeight="1">
      <c r="A310" s="226" t="s">
        <v>574</v>
      </c>
      <c r="B310" s="226" t="s">
        <v>575</v>
      </c>
      <c r="C310" s="225">
        <f t="shared" si="4"/>
        <v>0</v>
      </c>
      <c r="D310" s="228"/>
      <c r="E310" s="228"/>
    </row>
    <row r="311" spans="1:5" s="215" customFormat="1" ht="18.75" customHeight="1">
      <c r="A311" s="226" t="s">
        <v>576</v>
      </c>
      <c r="B311" s="226" t="s">
        <v>577</v>
      </c>
      <c r="C311" s="225">
        <f t="shared" si="4"/>
        <v>0</v>
      </c>
      <c r="D311" s="228"/>
      <c r="E311" s="228"/>
    </row>
    <row r="312" spans="1:5" s="215" customFormat="1" ht="18.75" customHeight="1">
      <c r="A312" s="226" t="s">
        <v>578</v>
      </c>
      <c r="B312" s="226" t="s">
        <v>579</v>
      </c>
      <c r="C312" s="225">
        <f t="shared" si="4"/>
        <v>0</v>
      </c>
      <c r="D312" s="228"/>
      <c r="E312" s="228"/>
    </row>
    <row r="313" spans="1:5" s="215" customFormat="1" ht="18.75" customHeight="1">
      <c r="A313" s="226" t="s">
        <v>580</v>
      </c>
      <c r="B313" s="226" t="s">
        <v>579</v>
      </c>
      <c r="C313" s="225">
        <f t="shared" si="4"/>
        <v>0</v>
      </c>
      <c r="D313" s="228"/>
      <c r="E313" s="228"/>
    </row>
    <row r="314" spans="1:5" s="215" customFormat="1" ht="18.75" customHeight="1">
      <c r="A314" s="226" t="s">
        <v>581</v>
      </c>
      <c r="B314" s="226" t="s">
        <v>52</v>
      </c>
      <c r="C314" s="225">
        <f t="shared" si="4"/>
        <v>684</v>
      </c>
      <c r="D314" s="228"/>
      <c r="E314" s="228">
        <v>684</v>
      </c>
    </row>
    <row r="315" spans="1:5" s="215" customFormat="1" ht="18.75" customHeight="1">
      <c r="A315" s="226" t="s">
        <v>582</v>
      </c>
      <c r="B315" s="226" t="s">
        <v>583</v>
      </c>
      <c r="C315" s="225">
        <f t="shared" si="4"/>
        <v>427</v>
      </c>
      <c r="D315" s="228"/>
      <c r="E315" s="228">
        <v>427</v>
      </c>
    </row>
    <row r="316" spans="1:5" s="215" customFormat="1" ht="18.75" customHeight="1">
      <c r="A316" s="226" t="s">
        <v>584</v>
      </c>
      <c r="B316" s="226" t="s">
        <v>585</v>
      </c>
      <c r="C316" s="225">
        <f t="shared" si="4"/>
        <v>0</v>
      </c>
      <c r="D316" s="228"/>
      <c r="E316" s="228"/>
    </row>
    <row r="317" spans="1:5" s="215" customFormat="1" ht="18.75" customHeight="1">
      <c r="A317" s="226" t="s">
        <v>586</v>
      </c>
      <c r="B317" s="226" t="s">
        <v>587</v>
      </c>
      <c r="C317" s="225">
        <f t="shared" si="4"/>
        <v>0</v>
      </c>
      <c r="D317" s="228"/>
      <c r="E317" s="228"/>
    </row>
    <row r="318" spans="1:5" s="215" customFormat="1" ht="18.75" customHeight="1">
      <c r="A318" s="226" t="s">
        <v>588</v>
      </c>
      <c r="B318" s="226" t="s">
        <v>589</v>
      </c>
      <c r="C318" s="225">
        <f t="shared" si="4"/>
        <v>427</v>
      </c>
      <c r="D318" s="228"/>
      <c r="E318" s="228">
        <v>427</v>
      </c>
    </row>
    <row r="319" spans="1:5" s="215" customFormat="1" ht="18.75" customHeight="1">
      <c r="A319" s="226" t="s">
        <v>590</v>
      </c>
      <c r="B319" s="226" t="s">
        <v>591</v>
      </c>
      <c r="C319" s="225">
        <f t="shared" si="4"/>
        <v>0</v>
      </c>
      <c r="D319" s="228"/>
      <c r="E319" s="228"/>
    </row>
    <row r="320" spans="1:5" s="215" customFormat="1" ht="18.75" customHeight="1">
      <c r="A320" s="226" t="s">
        <v>592</v>
      </c>
      <c r="B320" s="226" t="s">
        <v>593</v>
      </c>
      <c r="C320" s="225">
        <f t="shared" si="4"/>
        <v>0</v>
      </c>
      <c r="D320" s="228"/>
      <c r="E320" s="228"/>
    </row>
    <row r="321" spans="1:5" s="215" customFormat="1" ht="18.75" customHeight="1">
      <c r="A321" s="226" t="s">
        <v>594</v>
      </c>
      <c r="B321" s="226" t="s">
        <v>595</v>
      </c>
      <c r="C321" s="225">
        <f t="shared" si="4"/>
        <v>0</v>
      </c>
      <c r="D321" s="228"/>
      <c r="E321" s="228"/>
    </row>
    <row r="322" spans="1:5" s="215" customFormat="1" ht="18.75" customHeight="1">
      <c r="A322" s="226" t="s">
        <v>596</v>
      </c>
      <c r="B322" s="226" t="s">
        <v>597</v>
      </c>
      <c r="C322" s="225">
        <f t="shared" si="4"/>
        <v>0</v>
      </c>
      <c r="D322" s="228"/>
      <c r="E322" s="228"/>
    </row>
    <row r="323" spans="1:5" s="215" customFormat="1" ht="18.75" customHeight="1">
      <c r="A323" s="226" t="s">
        <v>598</v>
      </c>
      <c r="B323" s="226" t="s">
        <v>599</v>
      </c>
      <c r="C323" s="225">
        <f t="shared" si="4"/>
        <v>0</v>
      </c>
      <c r="D323" s="228"/>
      <c r="E323" s="228"/>
    </row>
    <row r="324" spans="1:5" s="215" customFormat="1" ht="18.75" customHeight="1">
      <c r="A324" s="226" t="s">
        <v>600</v>
      </c>
      <c r="B324" s="226" t="s">
        <v>601</v>
      </c>
      <c r="C324" s="225">
        <f t="shared" si="4"/>
        <v>0</v>
      </c>
      <c r="D324" s="228"/>
      <c r="E324" s="228"/>
    </row>
    <row r="325" spans="1:5" s="215" customFormat="1" ht="18.75" customHeight="1">
      <c r="A325" s="226" t="s">
        <v>602</v>
      </c>
      <c r="B325" s="226" t="s">
        <v>603</v>
      </c>
      <c r="C325" s="225">
        <f t="shared" si="4"/>
        <v>257</v>
      </c>
      <c r="D325" s="228"/>
      <c r="E325" s="228">
        <v>257</v>
      </c>
    </row>
    <row r="326" spans="1:5" s="214" customFormat="1" ht="18.75" customHeight="1">
      <c r="A326" s="226" t="s">
        <v>604</v>
      </c>
      <c r="B326" s="226" t="s">
        <v>94</v>
      </c>
      <c r="C326" s="225">
        <f aca="true" t="shared" si="5" ref="C326:C389">SUM(D326:E326)</f>
        <v>0</v>
      </c>
      <c r="D326" s="227"/>
      <c r="E326" s="227"/>
    </row>
    <row r="327" spans="1:5" s="215" customFormat="1" ht="18.75" customHeight="1">
      <c r="A327" s="226" t="s">
        <v>605</v>
      </c>
      <c r="B327" s="226" t="s">
        <v>96</v>
      </c>
      <c r="C327" s="225">
        <f t="shared" si="5"/>
        <v>0</v>
      </c>
      <c r="D327" s="228"/>
      <c r="E327" s="228"/>
    </row>
    <row r="328" spans="1:5" s="215" customFormat="1" ht="18.75" customHeight="1">
      <c r="A328" s="226" t="s">
        <v>606</v>
      </c>
      <c r="B328" s="226" t="s">
        <v>98</v>
      </c>
      <c r="C328" s="225">
        <f t="shared" si="5"/>
        <v>0</v>
      </c>
      <c r="D328" s="228"/>
      <c r="E328" s="228"/>
    </row>
    <row r="329" spans="1:5" s="215" customFormat="1" ht="18.75" customHeight="1">
      <c r="A329" s="226" t="s">
        <v>607</v>
      </c>
      <c r="B329" s="226" t="s">
        <v>608</v>
      </c>
      <c r="C329" s="225">
        <f t="shared" si="5"/>
        <v>0</v>
      </c>
      <c r="D329" s="228"/>
      <c r="E329" s="228"/>
    </row>
    <row r="330" spans="1:5" s="215" customFormat="1" ht="18.75" customHeight="1">
      <c r="A330" s="226" t="s">
        <v>609</v>
      </c>
      <c r="B330" s="226" t="s">
        <v>610</v>
      </c>
      <c r="C330" s="225">
        <f t="shared" si="5"/>
        <v>0</v>
      </c>
      <c r="D330" s="228"/>
      <c r="E330" s="228"/>
    </row>
    <row r="331" spans="1:5" s="215" customFormat="1" ht="18.75" customHeight="1">
      <c r="A331" s="226" t="s">
        <v>611</v>
      </c>
      <c r="B331" s="226" t="s">
        <v>612</v>
      </c>
      <c r="C331" s="225">
        <f t="shared" si="5"/>
        <v>0</v>
      </c>
      <c r="D331" s="228"/>
      <c r="E331" s="228"/>
    </row>
    <row r="332" spans="1:5" s="215" customFormat="1" ht="18.75" customHeight="1">
      <c r="A332" s="226" t="s">
        <v>613</v>
      </c>
      <c r="B332" s="226" t="s">
        <v>614</v>
      </c>
      <c r="C332" s="225">
        <f t="shared" si="5"/>
        <v>0</v>
      </c>
      <c r="D332" s="228"/>
      <c r="E332" s="228"/>
    </row>
    <row r="333" spans="1:5" s="215" customFormat="1" ht="18.75" customHeight="1">
      <c r="A333" s="226" t="s">
        <v>615</v>
      </c>
      <c r="B333" s="226" t="s">
        <v>616</v>
      </c>
      <c r="C333" s="225">
        <f t="shared" si="5"/>
        <v>0</v>
      </c>
      <c r="D333" s="228"/>
      <c r="E333" s="228"/>
    </row>
    <row r="334" spans="1:5" s="215" customFormat="1" ht="18.75" customHeight="1">
      <c r="A334" s="226" t="s">
        <v>617</v>
      </c>
      <c r="B334" s="226" t="s">
        <v>618</v>
      </c>
      <c r="C334" s="225">
        <f t="shared" si="5"/>
        <v>0</v>
      </c>
      <c r="D334" s="228"/>
      <c r="E334" s="228"/>
    </row>
    <row r="335" spans="1:5" s="215" customFormat="1" ht="18.75" customHeight="1">
      <c r="A335" s="226" t="s">
        <v>619</v>
      </c>
      <c r="B335" s="226" t="s">
        <v>620</v>
      </c>
      <c r="C335" s="225">
        <f t="shared" si="5"/>
        <v>0</v>
      </c>
      <c r="D335" s="228"/>
      <c r="E335" s="228"/>
    </row>
    <row r="336" spans="1:5" s="215" customFormat="1" ht="18.75" customHeight="1">
      <c r="A336" s="226" t="s">
        <v>621</v>
      </c>
      <c r="B336" s="226" t="s">
        <v>622</v>
      </c>
      <c r="C336" s="225">
        <f t="shared" si="5"/>
        <v>0</v>
      </c>
      <c r="D336" s="228"/>
      <c r="E336" s="228"/>
    </row>
    <row r="337" spans="1:5" s="215" customFormat="1" ht="18.75" customHeight="1">
      <c r="A337" s="226" t="s">
        <v>623</v>
      </c>
      <c r="B337" s="226" t="s">
        <v>624</v>
      </c>
      <c r="C337" s="225">
        <f t="shared" si="5"/>
        <v>0</v>
      </c>
      <c r="D337" s="228"/>
      <c r="E337" s="228"/>
    </row>
    <row r="338" spans="1:5" s="215" customFormat="1" ht="18.75" customHeight="1">
      <c r="A338" s="226" t="s">
        <v>625</v>
      </c>
      <c r="B338" s="226" t="s">
        <v>626</v>
      </c>
      <c r="C338" s="225">
        <f t="shared" si="5"/>
        <v>0</v>
      </c>
      <c r="D338" s="228"/>
      <c r="E338" s="228"/>
    </row>
    <row r="339" spans="1:5" s="215" customFormat="1" ht="18.75" customHeight="1">
      <c r="A339" s="226" t="s">
        <v>627</v>
      </c>
      <c r="B339" s="226" t="s">
        <v>628</v>
      </c>
      <c r="C339" s="225">
        <f t="shared" si="5"/>
        <v>0</v>
      </c>
      <c r="D339" s="228"/>
      <c r="E339" s="228"/>
    </row>
    <row r="340" spans="1:5" s="215" customFormat="1" ht="18.75" customHeight="1">
      <c r="A340" s="226" t="s">
        <v>629</v>
      </c>
      <c r="B340" s="226" t="s">
        <v>630</v>
      </c>
      <c r="C340" s="225">
        <f t="shared" si="5"/>
        <v>0</v>
      </c>
      <c r="D340" s="228"/>
      <c r="E340" s="228"/>
    </row>
    <row r="341" spans="1:5" s="215" customFormat="1" ht="18.75" customHeight="1">
      <c r="A341" s="226" t="s">
        <v>631</v>
      </c>
      <c r="B341" s="226" t="s">
        <v>632</v>
      </c>
      <c r="C341" s="225">
        <f t="shared" si="5"/>
        <v>0</v>
      </c>
      <c r="D341" s="228"/>
      <c r="E341" s="228"/>
    </row>
    <row r="342" spans="1:5" s="215" customFormat="1" ht="18.75" customHeight="1">
      <c r="A342" s="226" t="s">
        <v>633</v>
      </c>
      <c r="B342" s="226" t="s">
        <v>634</v>
      </c>
      <c r="C342" s="225">
        <f t="shared" si="5"/>
        <v>0</v>
      </c>
      <c r="D342" s="228"/>
      <c r="E342" s="228"/>
    </row>
    <row r="343" spans="1:5" s="215" customFormat="1" ht="18.75" customHeight="1">
      <c r="A343" s="226" t="s">
        <v>635</v>
      </c>
      <c r="B343" s="226" t="s">
        <v>636</v>
      </c>
      <c r="C343" s="225">
        <f t="shared" si="5"/>
        <v>0</v>
      </c>
      <c r="D343" s="228"/>
      <c r="E343" s="228"/>
    </row>
    <row r="344" spans="1:5" s="215" customFormat="1" ht="18.75" customHeight="1">
      <c r="A344" s="226" t="s">
        <v>637</v>
      </c>
      <c r="B344" s="226" t="s">
        <v>199</v>
      </c>
      <c r="C344" s="225">
        <f t="shared" si="5"/>
        <v>0</v>
      </c>
      <c r="D344" s="228"/>
      <c r="E344" s="228"/>
    </row>
    <row r="345" spans="1:5" s="215" customFormat="1" ht="18.75" customHeight="1">
      <c r="A345" s="226" t="s">
        <v>638</v>
      </c>
      <c r="B345" s="226" t="s">
        <v>112</v>
      </c>
      <c r="C345" s="225">
        <f t="shared" si="5"/>
        <v>0</v>
      </c>
      <c r="D345" s="228"/>
      <c r="E345" s="228"/>
    </row>
    <row r="346" spans="1:5" s="215" customFormat="1" ht="18.75" customHeight="1">
      <c r="A346" s="226" t="s">
        <v>639</v>
      </c>
      <c r="B346" s="226" t="s">
        <v>640</v>
      </c>
      <c r="C346" s="225">
        <f t="shared" si="5"/>
        <v>257</v>
      </c>
      <c r="D346" s="228"/>
      <c r="E346" s="228">
        <v>257</v>
      </c>
    </row>
    <row r="347" spans="1:5" s="215" customFormat="1" ht="18.75" customHeight="1">
      <c r="A347" s="226" t="s">
        <v>641</v>
      </c>
      <c r="B347" s="226" t="s">
        <v>642</v>
      </c>
      <c r="C347" s="225">
        <f t="shared" si="5"/>
        <v>0</v>
      </c>
      <c r="D347" s="228"/>
      <c r="E347" s="228"/>
    </row>
    <row r="348" spans="1:5" s="215" customFormat="1" ht="18.75" customHeight="1">
      <c r="A348" s="226" t="s">
        <v>643</v>
      </c>
      <c r="B348" s="226" t="s">
        <v>94</v>
      </c>
      <c r="C348" s="225">
        <f t="shared" si="5"/>
        <v>0</v>
      </c>
      <c r="D348" s="228"/>
      <c r="E348" s="228"/>
    </row>
    <row r="349" spans="1:5" s="215" customFormat="1" ht="18.75" customHeight="1">
      <c r="A349" s="226" t="s">
        <v>644</v>
      </c>
      <c r="B349" s="226" t="s">
        <v>96</v>
      </c>
      <c r="C349" s="225">
        <f t="shared" si="5"/>
        <v>0</v>
      </c>
      <c r="D349" s="228"/>
      <c r="E349" s="228"/>
    </row>
    <row r="350" spans="1:5" s="215" customFormat="1" ht="18.75" customHeight="1">
      <c r="A350" s="226" t="s">
        <v>645</v>
      </c>
      <c r="B350" s="226" t="s">
        <v>98</v>
      </c>
      <c r="C350" s="225">
        <f t="shared" si="5"/>
        <v>0</v>
      </c>
      <c r="D350" s="228"/>
      <c r="E350" s="228"/>
    </row>
    <row r="351" spans="1:5" s="215" customFormat="1" ht="18.75" customHeight="1">
      <c r="A351" s="226" t="s">
        <v>646</v>
      </c>
      <c r="B351" s="226" t="s">
        <v>647</v>
      </c>
      <c r="C351" s="225">
        <f t="shared" si="5"/>
        <v>0</v>
      </c>
      <c r="D351" s="228"/>
      <c r="E351" s="228"/>
    </row>
    <row r="352" spans="1:5" s="215" customFormat="1" ht="18.75" customHeight="1">
      <c r="A352" s="226" t="s">
        <v>648</v>
      </c>
      <c r="B352" s="226" t="s">
        <v>112</v>
      </c>
      <c r="C352" s="225">
        <f t="shared" si="5"/>
        <v>0</v>
      </c>
      <c r="D352" s="228"/>
      <c r="E352" s="228"/>
    </row>
    <row r="353" spans="1:5" s="215" customFormat="1" ht="18.75" customHeight="1">
      <c r="A353" s="226" t="s">
        <v>649</v>
      </c>
      <c r="B353" s="226" t="s">
        <v>650</v>
      </c>
      <c r="C353" s="225">
        <f t="shared" si="5"/>
        <v>0</v>
      </c>
      <c r="D353" s="228"/>
      <c r="E353" s="228"/>
    </row>
    <row r="354" spans="1:5" s="215" customFormat="1" ht="18.75" customHeight="1">
      <c r="A354" s="226" t="s">
        <v>651</v>
      </c>
      <c r="B354" s="226" t="s">
        <v>652</v>
      </c>
      <c r="C354" s="225">
        <f t="shared" si="5"/>
        <v>0</v>
      </c>
      <c r="D354" s="228"/>
      <c r="E354" s="228"/>
    </row>
    <row r="355" spans="1:5" s="215" customFormat="1" ht="18.75" customHeight="1">
      <c r="A355" s="226" t="s">
        <v>653</v>
      </c>
      <c r="B355" s="226" t="s">
        <v>94</v>
      </c>
      <c r="C355" s="225">
        <f t="shared" si="5"/>
        <v>0</v>
      </c>
      <c r="D355" s="228"/>
      <c r="E355" s="228"/>
    </row>
    <row r="356" spans="1:5" s="215" customFormat="1" ht="18.75" customHeight="1">
      <c r="A356" s="226" t="s">
        <v>654</v>
      </c>
      <c r="B356" s="226" t="s">
        <v>96</v>
      </c>
      <c r="C356" s="225">
        <f t="shared" si="5"/>
        <v>0</v>
      </c>
      <c r="D356" s="228"/>
      <c r="E356" s="228"/>
    </row>
    <row r="357" spans="1:5" s="215" customFormat="1" ht="18.75" customHeight="1">
      <c r="A357" s="226" t="s">
        <v>655</v>
      </c>
      <c r="B357" s="226" t="s">
        <v>98</v>
      </c>
      <c r="C357" s="225">
        <f t="shared" si="5"/>
        <v>0</v>
      </c>
      <c r="D357" s="228"/>
      <c r="E357" s="228"/>
    </row>
    <row r="358" spans="1:5" s="215" customFormat="1" ht="18.75" customHeight="1">
      <c r="A358" s="226" t="s">
        <v>656</v>
      </c>
      <c r="B358" s="226" t="s">
        <v>657</v>
      </c>
      <c r="C358" s="225">
        <f t="shared" si="5"/>
        <v>0</v>
      </c>
      <c r="D358" s="228"/>
      <c r="E358" s="228"/>
    </row>
    <row r="359" spans="1:5" s="215" customFormat="1" ht="18.75" customHeight="1">
      <c r="A359" s="226" t="s">
        <v>658</v>
      </c>
      <c r="B359" s="226" t="s">
        <v>659</v>
      </c>
      <c r="C359" s="225">
        <f t="shared" si="5"/>
        <v>0</v>
      </c>
      <c r="D359" s="228"/>
      <c r="E359" s="228"/>
    </row>
    <row r="360" spans="1:5" s="215" customFormat="1" ht="18.75" customHeight="1">
      <c r="A360" s="226" t="s">
        <v>660</v>
      </c>
      <c r="B360" s="226" t="s">
        <v>661</v>
      </c>
      <c r="C360" s="225">
        <f t="shared" si="5"/>
        <v>0</v>
      </c>
      <c r="D360" s="228"/>
      <c r="E360" s="228"/>
    </row>
    <row r="361" spans="1:5" s="215" customFormat="1" ht="18.75" customHeight="1">
      <c r="A361" s="226" t="s">
        <v>662</v>
      </c>
      <c r="B361" s="226" t="s">
        <v>663</v>
      </c>
      <c r="C361" s="225">
        <f t="shared" si="5"/>
        <v>0</v>
      </c>
      <c r="D361" s="228"/>
      <c r="E361" s="228"/>
    </row>
    <row r="362" spans="1:5" s="215" customFormat="1" ht="18.75" customHeight="1">
      <c r="A362" s="226" t="s">
        <v>664</v>
      </c>
      <c r="B362" s="226" t="s">
        <v>665</v>
      </c>
      <c r="C362" s="225">
        <f t="shared" si="5"/>
        <v>0</v>
      </c>
      <c r="D362" s="228"/>
      <c r="E362" s="228"/>
    </row>
    <row r="363" spans="1:5" s="215" customFormat="1" ht="18.75" customHeight="1">
      <c r="A363" s="226" t="s">
        <v>666</v>
      </c>
      <c r="B363" s="226" t="s">
        <v>667</v>
      </c>
      <c r="C363" s="225">
        <f t="shared" si="5"/>
        <v>0</v>
      </c>
      <c r="D363" s="228"/>
      <c r="E363" s="228"/>
    </row>
    <row r="364" spans="1:5" s="215" customFormat="1" ht="18.75" customHeight="1">
      <c r="A364" s="226" t="s">
        <v>668</v>
      </c>
      <c r="B364" s="226" t="s">
        <v>112</v>
      </c>
      <c r="C364" s="225">
        <f t="shared" si="5"/>
        <v>0</v>
      </c>
      <c r="D364" s="228"/>
      <c r="E364" s="228"/>
    </row>
    <row r="365" spans="1:5" s="215" customFormat="1" ht="18.75" customHeight="1">
      <c r="A365" s="226" t="s">
        <v>669</v>
      </c>
      <c r="B365" s="226" t="s">
        <v>670</v>
      </c>
      <c r="C365" s="225">
        <f t="shared" si="5"/>
        <v>0</v>
      </c>
      <c r="D365" s="228"/>
      <c r="E365" s="228"/>
    </row>
    <row r="366" spans="1:5" s="215" customFormat="1" ht="18.75" customHeight="1">
      <c r="A366" s="226" t="s">
        <v>671</v>
      </c>
      <c r="B366" s="226" t="s">
        <v>672</v>
      </c>
      <c r="C366" s="225">
        <f t="shared" si="5"/>
        <v>0</v>
      </c>
      <c r="D366" s="228"/>
      <c r="E366" s="228"/>
    </row>
    <row r="367" spans="1:5" s="215" customFormat="1" ht="18.75" customHeight="1">
      <c r="A367" s="226" t="s">
        <v>673</v>
      </c>
      <c r="B367" s="226" t="s">
        <v>94</v>
      </c>
      <c r="C367" s="225">
        <f t="shared" si="5"/>
        <v>0</v>
      </c>
      <c r="D367" s="228"/>
      <c r="E367" s="228"/>
    </row>
    <row r="368" spans="1:5" s="215" customFormat="1" ht="18.75" customHeight="1">
      <c r="A368" s="226" t="s">
        <v>674</v>
      </c>
      <c r="B368" s="226" t="s">
        <v>96</v>
      </c>
      <c r="C368" s="225">
        <f t="shared" si="5"/>
        <v>0</v>
      </c>
      <c r="D368" s="228"/>
      <c r="E368" s="228"/>
    </row>
    <row r="369" spans="1:5" s="215" customFormat="1" ht="18.75" customHeight="1">
      <c r="A369" s="226" t="s">
        <v>675</v>
      </c>
      <c r="B369" s="226" t="s">
        <v>98</v>
      </c>
      <c r="C369" s="225">
        <f t="shared" si="5"/>
        <v>0</v>
      </c>
      <c r="D369" s="228"/>
      <c r="E369" s="228"/>
    </row>
    <row r="370" spans="1:5" s="215" customFormat="1" ht="18.75" customHeight="1">
      <c r="A370" s="226" t="s">
        <v>676</v>
      </c>
      <c r="B370" s="226" t="s">
        <v>677</v>
      </c>
      <c r="C370" s="225">
        <f t="shared" si="5"/>
        <v>0</v>
      </c>
      <c r="D370" s="228"/>
      <c r="E370" s="228"/>
    </row>
    <row r="371" spans="1:5" s="215" customFormat="1" ht="18.75" customHeight="1">
      <c r="A371" s="226" t="s">
        <v>678</v>
      </c>
      <c r="B371" s="226" t="s">
        <v>679</v>
      </c>
      <c r="C371" s="225">
        <f t="shared" si="5"/>
        <v>0</v>
      </c>
      <c r="D371" s="228"/>
      <c r="E371" s="228"/>
    </row>
    <row r="372" spans="1:5" s="215" customFormat="1" ht="18.75" customHeight="1">
      <c r="A372" s="226" t="s">
        <v>680</v>
      </c>
      <c r="B372" s="226" t="s">
        <v>681</v>
      </c>
      <c r="C372" s="225">
        <f t="shared" si="5"/>
        <v>0</v>
      </c>
      <c r="D372" s="228"/>
      <c r="E372" s="228"/>
    </row>
    <row r="373" spans="1:5" s="214" customFormat="1" ht="18.75" customHeight="1">
      <c r="A373" s="226" t="s">
        <v>682</v>
      </c>
      <c r="B373" s="226" t="s">
        <v>112</v>
      </c>
      <c r="C373" s="225">
        <f t="shared" si="5"/>
        <v>0</v>
      </c>
      <c r="D373" s="227"/>
      <c r="E373" s="227"/>
    </row>
    <row r="374" spans="1:5" s="215" customFormat="1" ht="18.75" customHeight="1">
      <c r="A374" s="226" t="s">
        <v>683</v>
      </c>
      <c r="B374" s="226" t="s">
        <v>684</v>
      </c>
      <c r="C374" s="225">
        <f t="shared" si="5"/>
        <v>0</v>
      </c>
      <c r="D374" s="228"/>
      <c r="E374" s="228"/>
    </row>
    <row r="375" spans="1:5" s="215" customFormat="1" ht="18.75" customHeight="1">
      <c r="A375" s="226" t="s">
        <v>685</v>
      </c>
      <c r="B375" s="226" t="s">
        <v>686</v>
      </c>
      <c r="C375" s="225">
        <f t="shared" si="5"/>
        <v>0</v>
      </c>
      <c r="D375" s="228"/>
      <c r="E375" s="228"/>
    </row>
    <row r="376" spans="1:5" s="215" customFormat="1" ht="18.75" customHeight="1">
      <c r="A376" s="226" t="s">
        <v>687</v>
      </c>
      <c r="B376" s="226" t="s">
        <v>94</v>
      </c>
      <c r="C376" s="225">
        <f t="shared" si="5"/>
        <v>0</v>
      </c>
      <c r="D376" s="228"/>
      <c r="E376" s="228"/>
    </row>
    <row r="377" spans="1:5" s="215" customFormat="1" ht="18.75" customHeight="1">
      <c r="A377" s="226" t="s">
        <v>688</v>
      </c>
      <c r="B377" s="226" t="s">
        <v>96</v>
      </c>
      <c r="C377" s="225">
        <f t="shared" si="5"/>
        <v>0</v>
      </c>
      <c r="D377" s="228"/>
      <c r="E377" s="228"/>
    </row>
    <row r="378" spans="1:5" s="215" customFormat="1" ht="18.75" customHeight="1">
      <c r="A378" s="226" t="s">
        <v>689</v>
      </c>
      <c r="B378" s="226" t="s">
        <v>98</v>
      </c>
      <c r="C378" s="225">
        <f t="shared" si="5"/>
        <v>0</v>
      </c>
      <c r="D378" s="228"/>
      <c r="E378" s="228"/>
    </row>
    <row r="379" spans="1:5" s="215" customFormat="1" ht="18.75" customHeight="1">
      <c r="A379" s="226" t="s">
        <v>690</v>
      </c>
      <c r="B379" s="226" t="s">
        <v>691</v>
      </c>
      <c r="C379" s="225">
        <f t="shared" si="5"/>
        <v>0</v>
      </c>
      <c r="D379" s="228"/>
      <c r="E379" s="228"/>
    </row>
    <row r="380" spans="1:5" s="215" customFormat="1" ht="18.75" customHeight="1">
      <c r="A380" s="226" t="s">
        <v>692</v>
      </c>
      <c r="B380" s="226" t="s">
        <v>693</v>
      </c>
      <c r="C380" s="225">
        <f t="shared" si="5"/>
        <v>0</v>
      </c>
      <c r="D380" s="228"/>
      <c r="E380" s="228"/>
    </row>
    <row r="381" spans="1:5" s="215" customFormat="1" ht="18.75" customHeight="1">
      <c r="A381" s="226" t="s">
        <v>694</v>
      </c>
      <c r="B381" s="226" t="s">
        <v>695</v>
      </c>
      <c r="C381" s="225">
        <f t="shared" si="5"/>
        <v>0</v>
      </c>
      <c r="D381" s="228"/>
      <c r="E381" s="228"/>
    </row>
    <row r="382" spans="1:5" s="215" customFormat="1" ht="18.75" customHeight="1">
      <c r="A382" s="226" t="s">
        <v>696</v>
      </c>
      <c r="B382" s="226" t="s">
        <v>697</v>
      </c>
      <c r="C382" s="225">
        <f t="shared" si="5"/>
        <v>0</v>
      </c>
      <c r="D382" s="228"/>
      <c r="E382" s="228"/>
    </row>
    <row r="383" spans="1:5" s="215" customFormat="1" ht="18.75" customHeight="1">
      <c r="A383" s="226" t="s">
        <v>698</v>
      </c>
      <c r="B383" s="226" t="s">
        <v>699</v>
      </c>
      <c r="C383" s="225">
        <f t="shared" si="5"/>
        <v>0</v>
      </c>
      <c r="D383" s="228"/>
      <c r="E383" s="228"/>
    </row>
    <row r="384" spans="1:5" s="215" customFormat="1" ht="18.75" customHeight="1">
      <c r="A384" s="226" t="s">
        <v>700</v>
      </c>
      <c r="B384" s="226" t="s">
        <v>701</v>
      </c>
      <c r="C384" s="225">
        <f t="shared" si="5"/>
        <v>0</v>
      </c>
      <c r="D384" s="228"/>
      <c r="E384" s="228"/>
    </row>
    <row r="385" spans="1:5" s="215" customFormat="1" ht="18.75" customHeight="1">
      <c r="A385" s="226" t="s">
        <v>702</v>
      </c>
      <c r="B385" s="226" t="s">
        <v>703</v>
      </c>
      <c r="C385" s="225">
        <f t="shared" si="5"/>
        <v>0</v>
      </c>
      <c r="D385" s="228"/>
      <c r="E385" s="228"/>
    </row>
    <row r="386" spans="1:5" s="215" customFormat="1" ht="18.75" customHeight="1">
      <c r="A386" s="226" t="s">
        <v>704</v>
      </c>
      <c r="B386" s="226" t="s">
        <v>705</v>
      </c>
      <c r="C386" s="225">
        <f t="shared" si="5"/>
        <v>0</v>
      </c>
      <c r="D386" s="228"/>
      <c r="E386" s="228"/>
    </row>
    <row r="387" spans="1:5" s="215" customFormat="1" ht="18.75" customHeight="1">
      <c r="A387" s="226" t="s">
        <v>706</v>
      </c>
      <c r="B387" s="226" t="s">
        <v>112</v>
      </c>
      <c r="C387" s="225">
        <f t="shared" si="5"/>
        <v>0</v>
      </c>
      <c r="D387" s="228"/>
      <c r="E387" s="228"/>
    </row>
    <row r="388" spans="1:5" s="215" customFormat="1" ht="18.75" customHeight="1">
      <c r="A388" s="226" t="s">
        <v>707</v>
      </c>
      <c r="B388" s="226" t="s">
        <v>708</v>
      </c>
      <c r="C388" s="225">
        <f t="shared" si="5"/>
        <v>0</v>
      </c>
      <c r="D388" s="228"/>
      <c r="E388" s="228"/>
    </row>
    <row r="389" spans="1:5" s="215" customFormat="1" ht="18.75" customHeight="1">
      <c r="A389" s="226" t="s">
        <v>709</v>
      </c>
      <c r="B389" s="226" t="s">
        <v>710</v>
      </c>
      <c r="C389" s="225">
        <f t="shared" si="5"/>
        <v>0</v>
      </c>
      <c r="D389" s="228"/>
      <c r="E389" s="228"/>
    </row>
    <row r="390" spans="1:5" s="215" customFormat="1" ht="18.75" customHeight="1">
      <c r="A390" s="226" t="s">
        <v>711</v>
      </c>
      <c r="B390" s="226" t="s">
        <v>94</v>
      </c>
      <c r="C390" s="225">
        <f aca="true" t="shared" si="6" ref="C390:C453">SUM(D390:E390)</f>
        <v>0</v>
      </c>
      <c r="D390" s="228"/>
      <c r="E390" s="228"/>
    </row>
    <row r="391" spans="1:5" s="215" customFormat="1" ht="18.75" customHeight="1">
      <c r="A391" s="226" t="s">
        <v>712</v>
      </c>
      <c r="B391" s="226" t="s">
        <v>96</v>
      </c>
      <c r="C391" s="225">
        <f t="shared" si="6"/>
        <v>0</v>
      </c>
      <c r="D391" s="228"/>
      <c r="E391" s="228"/>
    </row>
    <row r="392" spans="1:5" s="215" customFormat="1" ht="18.75" customHeight="1">
      <c r="A392" s="226" t="s">
        <v>713</v>
      </c>
      <c r="B392" s="226" t="s">
        <v>98</v>
      </c>
      <c r="C392" s="225">
        <f t="shared" si="6"/>
        <v>0</v>
      </c>
      <c r="D392" s="228"/>
      <c r="E392" s="228"/>
    </row>
    <row r="393" spans="1:5" s="215" customFormat="1" ht="18.75" customHeight="1">
      <c r="A393" s="226" t="s">
        <v>714</v>
      </c>
      <c r="B393" s="226" t="s">
        <v>715</v>
      </c>
      <c r="C393" s="225">
        <f t="shared" si="6"/>
        <v>0</v>
      </c>
      <c r="D393" s="228"/>
      <c r="E393" s="228"/>
    </row>
    <row r="394" spans="1:5" s="215" customFormat="1" ht="18.75" customHeight="1">
      <c r="A394" s="226" t="s">
        <v>716</v>
      </c>
      <c r="B394" s="226" t="s">
        <v>717</v>
      </c>
      <c r="C394" s="225">
        <f t="shared" si="6"/>
        <v>0</v>
      </c>
      <c r="D394" s="228"/>
      <c r="E394" s="228"/>
    </row>
    <row r="395" spans="1:5" s="215" customFormat="1" ht="18.75" customHeight="1">
      <c r="A395" s="226" t="s">
        <v>718</v>
      </c>
      <c r="B395" s="226" t="s">
        <v>719</v>
      </c>
      <c r="C395" s="225">
        <f t="shared" si="6"/>
        <v>0</v>
      </c>
      <c r="D395" s="228"/>
      <c r="E395" s="228"/>
    </row>
    <row r="396" spans="1:5" s="214" customFormat="1" ht="18.75" customHeight="1">
      <c r="A396" s="226" t="s">
        <v>720</v>
      </c>
      <c r="B396" s="226" t="s">
        <v>112</v>
      </c>
      <c r="C396" s="225">
        <f t="shared" si="6"/>
        <v>0</v>
      </c>
      <c r="D396" s="227"/>
      <c r="E396" s="227"/>
    </row>
    <row r="397" spans="1:5" s="215" customFormat="1" ht="18.75" customHeight="1">
      <c r="A397" s="226" t="s">
        <v>721</v>
      </c>
      <c r="B397" s="226" t="s">
        <v>722</v>
      </c>
      <c r="C397" s="225">
        <f t="shared" si="6"/>
        <v>0</v>
      </c>
      <c r="D397" s="228"/>
      <c r="E397" s="228"/>
    </row>
    <row r="398" spans="1:5" s="215" customFormat="1" ht="18.75" customHeight="1">
      <c r="A398" s="226" t="s">
        <v>723</v>
      </c>
      <c r="B398" s="226" t="s">
        <v>724</v>
      </c>
      <c r="C398" s="225">
        <f t="shared" si="6"/>
        <v>0</v>
      </c>
      <c r="D398" s="228"/>
      <c r="E398" s="228"/>
    </row>
    <row r="399" spans="1:5" s="215" customFormat="1" ht="18.75" customHeight="1">
      <c r="A399" s="226" t="s">
        <v>725</v>
      </c>
      <c r="B399" s="226" t="s">
        <v>94</v>
      </c>
      <c r="C399" s="225">
        <f t="shared" si="6"/>
        <v>0</v>
      </c>
      <c r="D399" s="228"/>
      <c r="E399" s="228"/>
    </row>
    <row r="400" spans="1:5" s="215" customFormat="1" ht="18.75" customHeight="1">
      <c r="A400" s="226" t="s">
        <v>726</v>
      </c>
      <c r="B400" s="226" t="s">
        <v>96</v>
      </c>
      <c r="C400" s="225">
        <f t="shared" si="6"/>
        <v>0</v>
      </c>
      <c r="D400" s="228"/>
      <c r="E400" s="228"/>
    </row>
    <row r="401" spans="1:5" s="215" customFormat="1" ht="18.75" customHeight="1">
      <c r="A401" s="226" t="s">
        <v>727</v>
      </c>
      <c r="B401" s="226" t="s">
        <v>98</v>
      </c>
      <c r="C401" s="225">
        <f t="shared" si="6"/>
        <v>0</v>
      </c>
      <c r="D401" s="228"/>
      <c r="E401" s="228"/>
    </row>
    <row r="402" spans="1:5" s="215" customFormat="1" ht="18.75" customHeight="1">
      <c r="A402" s="226" t="s">
        <v>728</v>
      </c>
      <c r="B402" s="226" t="s">
        <v>729</v>
      </c>
      <c r="C402" s="225">
        <f t="shared" si="6"/>
        <v>0</v>
      </c>
      <c r="D402" s="228"/>
      <c r="E402" s="228"/>
    </row>
    <row r="403" spans="1:5" s="215" customFormat="1" ht="18.75" customHeight="1">
      <c r="A403" s="226" t="s">
        <v>730</v>
      </c>
      <c r="B403" s="226" t="s">
        <v>731</v>
      </c>
      <c r="C403" s="225">
        <f t="shared" si="6"/>
        <v>0</v>
      </c>
      <c r="D403" s="228"/>
      <c r="E403" s="228"/>
    </row>
    <row r="404" spans="1:5" s="215" customFormat="1" ht="18.75" customHeight="1">
      <c r="A404" s="226" t="s">
        <v>732</v>
      </c>
      <c r="B404" s="226" t="s">
        <v>733</v>
      </c>
      <c r="C404" s="225">
        <f t="shared" si="6"/>
        <v>0</v>
      </c>
      <c r="D404" s="228"/>
      <c r="E404" s="228"/>
    </row>
    <row r="405" spans="1:5" s="215" customFormat="1" ht="18.75" customHeight="1">
      <c r="A405" s="226" t="s">
        <v>734</v>
      </c>
      <c r="B405" s="226" t="s">
        <v>112</v>
      </c>
      <c r="C405" s="225">
        <f t="shared" si="6"/>
        <v>0</v>
      </c>
      <c r="D405" s="228"/>
      <c r="E405" s="228"/>
    </row>
    <row r="406" spans="1:5" s="215" customFormat="1" ht="18.75" customHeight="1">
      <c r="A406" s="226" t="s">
        <v>735</v>
      </c>
      <c r="B406" s="226" t="s">
        <v>736</v>
      </c>
      <c r="C406" s="225">
        <f t="shared" si="6"/>
        <v>0</v>
      </c>
      <c r="D406" s="228"/>
      <c r="E406" s="228"/>
    </row>
    <row r="407" spans="1:5" s="215" customFormat="1" ht="18.75" customHeight="1">
      <c r="A407" s="226" t="s">
        <v>737</v>
      </c>
      <c r="B407" s="226" t="s">
        <v>738</v>
      </c>
      <c r="C407" s="225">
        <f t="shared" si="6"/>
        <v>0</v>
      </c>
      <c r="D407" s="228"/>
      <c r="E407" s="228"/>
    </row>
    <row r="408" spans="1:5" s="215" customFormat="1" ht="36" customHeight="1">
      <c r="A408" s="229" t="s">
        <v>739</v>
      </c>
      <c r="B408" s="229" t="s">
        <v>94</v>
      </c>
      <c r="C408" s="225">
        <f t="shared" si="6"/>
        <v>0</v>
      </c>
      <c r="D408" s="228"/>
      <c r="E408" s="228"/>
    </row>
    <row r="409" spans="1:5" s="215" customFormat="1" ht="18.75" customHeight="1">
      <c r="A409" s="226" t="s">
        <v>740</v>
      </c>
      <c r="B409" s="226" t="s">
        <v>96</v>
      </c>
      <c r="C409" s="225">
        <f t="shared" si="6"/>
        <v>0</v>
      </c>
      <c r="D409" s="228"/>
      <c r="E409" s="228"/>
    </row>
    <row r="410" spans="1:5" s="214" customFormat="1" ht="18.75" customHeight="1">
      <c r="A410" s="226" t="s">
        <v>741</v>
      </c>
      <c r="B410" s="226" t="s">
        <v>98</v>
      </c>
      <c r="C410" s="225">
        <f t="shared" si="6"/>
        <v>0</v>
      </c>
      <c r="D410" s="227"/>
      <c r="E410" s="227"/>
    </row>
    <row r="411" spans="1:5" s="215" customFormat="1" ht="18.75" customHeight="1">
      <c r="A411" s="226" t="s">
        <v>742</v>
      </c>
      <c r="B411" s="226" t="s">
        <v>743</v>
      </c>
      <c r="C411" s="225">
        <f t="shared" si="6"/>
        <v>0</v>
      </c>
      <c r="D411" s="228"/>
      <c r="E411" s="228"/>
    </row>
    <row r="412" spans="1:5" s="215" customFormat="1" ht="18.75" customHeight="1">
      <c r="A412" s="226" t="s">
        <v>744</v>
      </c>
      <c r="B412" s="226" t="s">
        <v>745</v>
      </c>
      <c r="C412" s="225">
        <f t="shared" si="6"/>
        <v>0</v>
      </c>
      <c r="D412" s="228"/>
      <c r="E412" s="228"/>
    </row>
    <row r="413" spans="1:5" s="215" customFormat="1" ht="18.75" customHeight="1">
      <c r="A413" s="226" t="s">
        <v>746</v>
      </c>
      <c r="B413" s="226" t="s">
        <v>112</v>
      </c>
      <c r="C413" s="225">
        <f t="shared" si="6"/>
        <v>0</v>
      </c>
      <c r="D413" s="228"/>
      <c r="E413" s="228"/>
    </row>
    <row r="414" spans="1:5" s="215" customFormat="1" ht="18.75" customHeight="1">
      <c r="A414" s="226" t="s">
        <v>747</v>
      </c>
      <c r="B414" s="226" t="s">
        <v>748</v>
      </c>
      <c r="C414" s="225">
        <f t="shared" si="6"/>
        <v>0</v>
      </c>
      <c r="D414" s="228"/>
      <c r="E414" s="228"/>
    </row>
    <row r="415" spans="1:5" s="215" customFormat="1" ht="18.75" customHeight="1">
      <c r="A415" s="226" t="s">
        <v>749</v>
      </c>
      <c r="B415" s="226" t="s">
        <v>750</v>
      </c>
      <c r="C415" s="225">
        <f t="shared" si="6"/>
        <v>0</v>
      </c>
      <c r="D415" s="228"/>
      <c r="E415" s="228"/>
    </row>
    <row r="416" spans="1:5" s="215" customFormat="1" ht="18.75" customHeight="1">
      <c r="A416" s="226" t="s">
        <v>751</v>
      </c>
      <c r="B416" s="226" t="s">
        <v>94</v>
      </c>
      <c r="C416" s="225">
        <f t="shared" si="6"/>
        <v>0</v>
      </c>
      <c r="D416" s="228"/>
      <c r="E416" s="228"/>
    </row>
    <row r="417" spans="1:5" s="215" customFormat="1" ht="18.75" customHeight="1">
      <c r="A417" s="226" t="s">
        <v>752</v>
      </c>
      <c r="B417" s="226" t="s">
        <v>96</v>
      </c>
      <c r="C417" s="225">
        <f t="shared" si="6"/>
        <v>0</v>
      </c>
      <c r="D417" s="228"/>
      <c r="E417" s="228"/>
    </row>
    <row r="418" spans="1:5" s="215" customFormat="1" ht="18.75" customHeight="1">
      <c r="A418" s="226" t="s">
        <v>753</v>
      </c>
      <c r="B418" s="226" t="s">
        <v>754</v>
      </c>
      <c r="C418" s="225">
        <f t="shared" si="6"/>
        <v>0</v>
      </c>
      <c r="D418" s="228"/>
      <c r="E418" s="228"/>
    </row>
    <row r="419" spans="1:5" s="215" customFormat="1" ht="18.75" customHeight="1">
      <c r="A419" s="226" t="s">
        <v>755</v>
      </c>
      <c r="B419" s="226" t="s">
        <v>756</v>
      </c>
      <c r="C419" s="225">
        <f t="shared" si="6"/>
        <v>0</v>
      </c>
      <c r="D419" s="228"/>
      <c r="E419" s="228"/>
    </row>
    <row r="420" spans="1:5" s="215" customFormat="1" ht="18.75" customHeight="1">
      <c r="A420" s="226" t="s">
        <v>757</v>
      </c>
      <c r="B420" s="226" t="s">
        <v>758</v>
      </c>
      <c r="C420" s="225">
        <f t="shared" si="6"/>
        <v>0</v>
      </c>
      <c r="D420" s="228"/>
      <c r="E420" s="228"/>
    </row>
    <row r="421" spans="1:5" s="215" customFormat="1" ht="18.75" customHeight="1">
      <c r="A421" s="226" t="s">
        <v>759</v>
      </c>
      <c r="B421" s="226" t="s">
        <v>632</v>
      </c>
      <c r="C421" s="225">
        <f t="shared" si="6"/>
        <v>0</v>
      </c>
      <c r="D421" s="228"/>
      <c r="E421" s="228"/>
    </row>
    <row r="422" spans="1:5" s="215" customFormat="1" ht="18.75" customHeight="1">
      <c r="A422" s="226" t="s">
        <v>760</v>
      </c>
      <c r="B422" s="226" t="s">
        <v>761</v>
      </c>
      <c r="C422" s="225">
        <f t="shared" si="6"/>
        <v>0</v>
      </c>
      <c r="D422" s="228"/>
      <c r="E422" s="228"/>
    </row>
    <row r="423" spans="1:5" s="215" customFormat="1" ht="18.75" customHeight="1">
      <c r="A423" s="226" t="s">
        <v>762</v>
      </c>
      <c r="B423" s="226" t="s">
        <v>763</v>
      </c>
      <c r="C423" s="225">
        <f t="shared" si="6"/>
        <v>0</v>
      </c>
      <c r="D423" s="228"/>
      <c r="E423" s="228"/>
    </row>
    <row r="424" spans="1:5" s="215" customFormat="1" ht="18.75" customHeight="1">
      <c r="A424" s="226" t="s">
        <v>764</v>
      </c>
      <c r="B424" s="226" t="s">
        <v>765</v>
      </c>
      <c r="C424" s="225">
        <f t="shared" si="6"/>
        <v>0</v>
      </c>
      <c r="D424" s="228"/>
      <c r="E424" s="228"/>
    </row>
    <row r="425" spans="1:5" s="215" customFormat="1" ht="18.75" customHeight="1">
      <c r="A425" s="226" t="s">
        <v>766</v>
      </c>
      <c r="B425" s="226" t="s">
        <v>94</v>
      </c>
      <c r="C425" s="225">
        <f t="shared" si="6"/>
        <v>0</v>
      </c>
      <c r="D425" s="228"/>
      <c r="E425" s="228"/>
    </row>
    <row r="426" spans="1:5" s="215" customFormat="1" ht="18.75" customHeight="1">
      <c r="A426" s="226" t="s">
        <v>767</v>
      </c>
      <c r="B426" s="226" t="s">
        <v>768</v>
      </c>
      <c r="C426" s="225">
        <f t="shared" si="6"/>
        <v>0</v>
      </c>
      <c r="D426" s="228"/>
      <c r="E426" s="228"/>
    </row>
    <row r="427" spans="1:5" s="215" customFormat="1" ht="18.75" customHeight="1">
      <c r="A427" s="226" t="s">
        <v>769</v>
      </c>
      <c r="B427" s="226" t="s">
        <v>770</v>
      </c>
      <c r="C427" s="225">
        <f t="shared" si="6"/>
        <v>0</v>
      </c>
      <c r="D427" s="228"/>
      <c r="E427" s="228"/>
    </row>
    <row r="428" spans="1:5" s="215" customFormat="1" ht="18.75" customHeight="1">
      <c r="A428" s="226" t="s">
        <v>771</v>
      </c>
      <c r="B428" s="226" t="s">
        <v>772</v>
      </c>
      <c r="C428" s="225">
        <f t="shared" si="6"/>
        <v>0</v>
      </c>
      <c r="D428" s="228"/>
      <c r="E428" s="228"/>
    </row>
    <row r="429" spans="1:5" s="215" customFormat="1" ht="18.75" customHeight="1">
      <c r="A429" s="226" t="s">
        <v>773</v>
      </c>
      <c r="B429" s="226" t="s">
        <v>774</v>
      </c>
      <c r="C429" s="225">
        <f t="shared" si="6"/>
        <v>0</v>
      </c>
      <c r="D429" s="228"/>
      <c r="E429" s="228"/>
    </row>
    <row r="430" spans="1:5" s="215" customFormat="1" ht="18.75" customHeight="1">
      <c r="A430" s="226" t="s">
        <v>775</v>
      </c>
      <c r="B430" s="226" t="s">
        <v>776</v>
      </c>
      <c r="C430" s="225">
        <f t="shared" si="6"/>
        <v>0</v>
      </c>
      <c r="D430" s="228"/>
      <c r="E430" s="228"/>
    </row>
    <row r="431" spans="1:5" s="215" customFormat="1" ht="18.75" customHeight="1">
      <c r="A431" s="226" t="s">
        <v>777</v>
      </c>
      <c r="B431" s="226" t="s">
        <v>778</v>
      </c>
      <c r="C431" s="225">
        <f t="shared" si="6"/>
        <v>0</v>
      </c>
      <c r="D431" s="228"/>
      <c r="E431" s="228"/>
    </row>
    <row r="432" spans="1:5" s="215" customFormat="1" ht="18.75" customHeight="1">
      <c r="A432" s="226" t="s">
        <v>779</v>
      </c>
      <c r="B432" s="226" t="s">
        <v>780</v>
      </c>
      <c r="C432" s="225">
        <f t="shared" si="6"/>
        <v>0</v>
      </c>
      <c r="D432" s="228"/>
      <c r="E432" s="228"/>
    </row>
    <row r="433" spans="1:5" s="215" customFormat="1" ht="18.75" customHeight="1">
      <c r="A433" s="226" t="s">
        <v>781</v>
      </c>
      <c r="B433" s="226" t="s">
        <v>780</v>
      </c>
      <c r="C433" s="225">
        <f t="shared" si="6"/>
        <v>0</v>
      </c>
      <c r="D433" s="228"/>
      <c r="E433" s="228"/>
    </row>
    <row r="434" spans="1:5" s="215" customFormat="1" ht="18.75" customHeight="1">
      <c r="A434" s="226" t="s">
        <v>782</v>
      </c>
      <c r="B434" s="226" t="s">
        <v>783</v>
      </c>
      <c r="C434" s="225">
        <f t="shared" si="6"/>
        <v>0</v>
      </c>
      <c r="D434" s="228"/>
      <c r="E434" s="228"/>
    </row>
    <row r="435" spans="1:5" s="215" customFormat="1" ht="18.75" customHeight="1">
      <c r="A435" s="226" t="s">
        <v>784</v>
      </c>
      <c r="B435" s="226" t="s">
        <v>53</v>
      </c>
      <c r="C435" s="225">
        <f t="shared" si="6"/>
        <v>4191</v>
      </c>
      <c r="D435" s="228">
        <v>967</v>
      </c>
      <c r="E435" s="228">
        <f>2957+244+23</f>
        <v>3224</v>
      </c>
    </row>
    <row r="436" spans="1:5" s="215" customFormat="1" ht="18.75" customHeight="1">
      <c r="A436" s="226" t="s">
        <v>785</v>
      </c>
      <c r="B436" s="226" t="s">
        <v>786</v>
      </c>
      <c r="C436" s="225">
        <f t="shared" si="6"/>
        <v>0</v>
      </c>
      <c r="D436" s="228"/>
      <c r="E436" s="228"/>
    </row>
    <row r="437" spans="1:5" s="215" customFormat="1" ht="18.75" customHeight="1">
      <c r="A437" s="226" t="s">
        <v>787</v>
      </c>
      <c r="B437" s="226" t="s">
        <v>94</v>
      </c>
      <c r="C437" s="225">
        <f t="shared" si="6"/>
        <v>0</v>
      </c>
      <c r="D437" s="228"/>
      <c r="E437" s="228"/>
    </row>
    <row r="438" spans="1:5" s="215" customFormat="1" ht="18.75" customHeight="1">
      <c r="A438" s="226" t="s">
        <v>788</v>
      </c>
      <c r="B438" s="226" t="s">
        <v>96</v>
      </c>
      <c r="C438" s="225">
        <f t="shared" si="6"/>
        <v>0</v>
      </c>
      <c r="D438" s="228"/>
      <c r="E438" s="228"/>
    </row>
    <row r="439" spans="1:5" s="215" customFormat="1" ht="18.75" customHeight="1">
      <c r="A439" s="226" t="s">
        <v>789</v>
      </c>
      <c r="B439" s="226" t="s">
        <v>98</v>
      </c>
      <c r="C439" s="225">
        <f t="shared" si="6"/>
        <v>0</v>
      </c>
      <c r="D439" s="228"/>
      <c r="E439" s="228"/>
    </row>
    <row r="440" spans="1:5" s="215" customFormat="1" ht="18.75" customHeight="1">
      <c r="A440" s="226" t="s">
        <v>790</v>
      </c>
      <c r="B440" s="226" t="s">
        <v>791</v>
      </c>
      <c r="C440" s="225">
        <f t="shared" si="6"/>
        <v>0</v>
      </c>
      <c r="D440" s="228"/>
      <c r="E440" s="228"/>
    </row>
    <row r="441" spans="1:5" s="215" customFormat="1" ht="18.75" customHeight="1">
      <c r="A441" s="226" t="s">
        <v>792</v>
      </c>
      <c r="B441" s="226" t="s">
        <v>793</v>
      </c>
      <c r="C441" s="225">
        <f t="shared" si="6"/>
        <v>3667</v>
      </c>
      <c r="D441" s="228">
        <v>967</v>
      </c>
      <c r="E441" s="228">
        <f>2433+244+23</f>
        <v>2700</v>
      </c>
    </row>
    <row r="442" spans="1:5" s="215" customFormat="1" ht="18.75" customHeight="1">
      <c r="A442" s="226" t="s">
        <v>794</v>
      </c>
      <c r="B442" s="226" t="s">
        <v>795</v>
      </c>
      <c r="C442" s="225">
        <f t="shared" si="6"/>
        <v>23</v>
      </c>
      <c r="D442" s="228"/>
      <c r="E442" s="228">
        <v>23</v>
      </c>
    </row>
    <row r="443" spans="1:5" s="215" customFormat="1" ht="18.75" customHeight="1">
      <c r="A443" s="226" t="s">
        <v>796</v>
      </c>
      <c r="B443" s="226" t="s">
        <v>797</v>
      </c>
      <c r="C443" s="225">
        <f t="shared" si="6"/>
        <v>460</v>
      </c>
      <c r="D443" s="228">
        <v>460</v>
      </c>
      <c r="E443" s="228"/>
    </row>
    <row r="444" spans="1:5" s="215" customFormat="1" ht="18.75" customHeight="1">
      <c r="A444" s="226" t="s">
        <v>798</v>
      </c>
      <c r="B444" s="226" t="s">
        <v>799</v>
      </c>
      <c r="C444" s="225">
        <f t="shared" si="6"/>
        <v>508</v>
      </c>
      <c r="D444" s="228">
        <v>508</v>
      </c>
      <c r="E444" s="228"/>
    </row>
    <row r="445" spans="1:5" s="215" customFormat="1" ht="18.75" customHeight="1">
      <c r="A445" s="226" t="s">
        <v>800</v>
      </c>
      <c r="B445" s="226" t="s">
        <v>801</v>
      </c>
      <c r="C445" s="225">
        <f t="shared" si="6"/>
        <v>0</v>
      </c>
      <c r="D445" s="228"/>
      <c r="E445" s="228"/>
    </row>
    <row r="446" spans="1:5" s="215" customFormat="1" ht="18.75" customHeight="1">
      <c r="A446" s="226" t="s">
        <v>802</v>
      </c>
      <c r="B446" s="226" t="s">
        <v>803</v>
      </c>
      <c r="C446" s="225">
        <f t="shared" si="6"/>
        <v>0</v>
      </c>
      <c r="D446" s="228"/>
      <c r="E446" s="228"/>
    </row>
    <row r="447" spans="1:5" s="215" customFormat="1" ht="18.75" customHeight="1">
      <c r="A447" s="226" t="s">
        <v>804</v>
      </c>
      <c r="B447" s="226" t="s">
        <v>805</v>
      </c>
      <c r="C447" s="225">
        <f t="shared" si="6"/>
        <v>0</v>
      </c>
      <c r="D447" s="228"/>
      <c r="E447" s="228"/>
    </row>
    <row r="448" spans="1:5" s="215" customFormat="1" ht="18.75" customHeight="1">
      <c r="A448" s="226" t="s">
        <v>806</v>
      </c>
      <c r="B448" s="226" t="s">
        <v>807</v>
      </c>
      <c r="C448" s="225">
        <f t="shared" si="6"/>
        <v>0</v>
      </c>
      <c r="D448" s="228"/>
      <c r="E448" s="228"/>
    </row>
    <row r="449" spans="1:5" s="215" customFormat="1" ht="18.75" customHeight="1">
      <c r="A449" s="226" t="s">
        <v>808</v>
      </c>
      <c r="B449" s="226" t="s">
        <v>809</v>
      </c>
      <c r="C449" s="225">
        <f t="shared" si="6"/>
        <v>2677</v>
      </c>
      <c r="D449" s="228"/>
      <c r="E449" s="228">
        <f>2433+244</f>
        <v>2677</v>
      </c>
    </row>
    <row r="450" spans="1:5" s="215" customFormat="1" ht="18.75" customHeight="1">
      <c r="A450" s="226" t="s">
        <v>810</v>
      </c>
      <c r="B450" s="226" t="s">
        <v>811</v>
      </c>
      <c r="C450" s="225">
        <f t="shared" si="6"/>
        <v>0</v>
      </c>
      <c r="D450" s="228"/>
      <c r="E450" s="228"/>
    </row>
    <row r="451" spans="1:5" s="215" customFormat="1" ht="18.75" customHeight="1">
      <c r="A451" s="226" t="s">
        <v>812</v>
      </c>
      <c r="B451" s="226" t="s">
        <v>813</v>
      </c>
      <c r="C451" s="225">
        <f t="shared" si="6"/>
        <v>0</v>
      </c>
      <c r="D451" s="228"/>
      <c r="E451" s="228"/>
    </row>
    <row r="452" spans="1:5" s="215" customFormat="1" ht="18.75" customHeight="1">
      <c r="A452" s="226" t="s">
        <v>814</v>
      </c>
      <c r="B452" s="226" t="s">
        <v>815</v>
      </c>
      <c r="C452" s="225">
        <f t="shared" si="6"/>
        <v>0</v>
      </c>
      <c r="D452" s="228"/>
      <c r="E452" s="228"/>
    </row>
    <row r="453" spans="1:5" s="215" customFormat="1" ht="18.75" customHeight="1">
      <c r="A453" s="226" t="s">
        <v>816</v>
      </c>
      <c r="B453" s="226" t="s">
        <v>817</v>
      </c>
      <c r="C453" s="225">
        <f t="shared" si="6"/>
        <v>0</v>
      </c>
      <c r="D453" s="228"/>
      <c r="E453" s="228"/>
    </row>
    <row r="454" spans="1:5" s="215" customFormat="1" ht="18.75" customHeight="1">
      <c r="A454" s="226" t="s">
        <v>818</v>
      </c>
      <c r="B454" s="226" t="s">
        <v>819</v>
      </c>
      <c r="C454" s="225">
        <f aca="true" t="shared" si="7" ref="C454:C517">SUM(D454:E454)</f>
        <v>0</v>
      </c>
      <c r="D454" s="228"/>
      <c r="E454" s="228"/>
    </row>
    <row r="455" spans="1:5" s="215" customFormat="1" ht="18.75" customHeight="1">
      <c r="A455" s="226" t="s">
        <v>820</v>
      </c>
      <c r="B455" s="226" t="s">
        <v>821</v>
      </c>
      <c r="C455" s="225">
        <f t="shared" si="7"/>
        <v>0</v>
      </c>
      <c r="D455" s="228"/>
      <c r="E455" s="228"/>
    </row>
    <row r="456" spans="1:5" s="215" customFormat="1" ht="18.75" customHeight="1">
      <c r="A456" s="226" t="s">
        <v>822</v>
      </c>
      <c r="B456" s="226" t="s">
        <v>823</v>
      </c>
      <c r="C456" s="225">
        <f t="shared" si="7"/>
        <v>0</v>
      </c>
      <c r="D456" s="228"/>
      <c r="E456" s="228"/>
    </row>
    <row r="457" spans="1:5" s="215" customFormat="1" ht="18.75" customHeight="1">
      <c r="A457" s="226" t="s">
        <v>824</v>
      </c>
      <c r="B457" s="226" t="s">
        <v>825</v>
      </c>
      <c r="C457" s="225">
        <f t="shared" si="7"/>
        <v>0</v>
      </c>
      <c r="D457" s="228"/>
      <c r="E457" s="228"/>
    </row>
    <row r="458" spans="1:5" s="215" customFormat="1" ht="18.75" customHeight="1">
      <c r="A458" s="226" t="s">
        <v>826</v>
      </c>
      <c r="B458" s="226" t="s">
        <v>827</v>
      </c>
      <c r="C458" s="225">
        <f t="shared" si="7"/>
        <v>0</v>
      </c>
      <c r="D458" s="228"/>
      <c r="E458" s="228"/>
    </row>
    <row r="459" spans="1:5" s="215" customFormat="1" ht="18.75" customHeight="1">
      <c r="A459" s="226" t="s">
        <v>828</v>
      </c>
      <c r="B459" s="226" t="s">
        <v>829</v>
      </c>
      <c r="C459" s="225">
        <f t="shared" si="7"/>
        <v>0</v>
      </c>
      <c r="D459" s="228"/>
      <c r="E459" s="228"/>
    </row>
    <row r="460" spans="1:5" s="215" customFormat="1" ht="18.75" customHeight="1">
      <c r="A460" s="226" t="s">
        <v>830</v>
      </c>
      <c r="B460" s="226" t="s">
        <v>831</v>
      </c>
      <c r="C460" s="225">
        <f t="shared" si="7"/>
        <v>0</v>
      </c>
      <c r="D460" s="228"/>
      <c r="E460" s="228"/>
    </row>
    <row r="461" spans="1:5" s="215" customFormat="1" ht="18.75" customHeight="1">
      <c r="A461" s="226" t="s">
        <v>832</v>
      </c>
      <c r="B461" s="226" t="s">
        <v>833</v>
      </c>
      <c r="C461" s="225">
        <f t="shared" si="7"/>
        <v>0</v>
      </c>
      <c r="D461" s="228"/>
      <c r="E461" s="228"/>
    </row>
    <row r="462" spans="1:5" s="215" customFormat="1" ht="18.75" customHeight="1">
      <c r="A462" s="226" t="s">
        <v>834</v>
      </c>
      <c r="B462" s="226" t="s">
        <v>835</v>
      </c>
      <c r="C462" s="225">
        <f t="shared" si="7"/>
        <v>0</v>
      </c>
      <c r="D462" s="228"/>
      <c r="E462" s="228"/>
    </row>
    <row r="463" spans="1:5" s="215" customFormat="1" ht="18.75" customHeight="1">
      <c r="A463" s="226" t="s">
        <v>836</v>
      </c>
      <c r="B463" s="226" t="s">
        <v>837</v>
      </c>
      <c r="C463" s="225">
        <f t="shared" si="7"/>
        <v>0</v>
      </c>
      <c r="D463" s="228"/>
      <c r="E463" s="228"/>
    </row>
    <row r="464" spans="1:5" s="215" customFormat="1" ht="18.75" customHeight="1">
      <c r="A464" s="226" t="s">
        <v>838</v>
      </c>
      <c r="B464" s="226" t="s">
        <v>839</v>
      </c>
      <c r="C464" s="225">
        <f t="shared" si="7"/>
        <v>0</v>
      </c>
      <c r="D464" s="228"/>
      <c r="E464" s="228"/>
    </row>
    <row r="465" spans="1:5" s="215" customFormat="1" ht="18.75" customHeight="1">
      <c r="A465" s="226" t="s">
        <v>840</v>
      </c>
      <c r="B465" s="226" t="s">
        <v>841</v>
      </c>
      <c r="C465" s="225">
        <f t="shared" si="7"/>
        <v>0</v>
      </c>
      <c r="D465" s="228"/>
      <c r="E465" s="228"/>
    </row>
    <row r="466" spans="1:5" s="215" customFormat="1" ht="18.75" customHeight="1">
      <c r="A466" s="226" t="s">
        <v>842</v>
      </c>
      <c r="B466" s="226" t="s">
        <v>843</v>
      </c>
      <c r="C466" s="225">
        <f t="shared" si="7"/>
        <v>0</v>
      </c>
      <c r="D466" s="228"/>
      <c r="E466" s="228"/>
    </row>
    <row r="467" spans="1:5" s="215" customFormat="1" ht="18.75" customHeight="1">
      <c r="A467" s="226" t="s">
        <v>844</v>
      </c>
      <c r="B467" s="226" t="s">
        <v>845</v>
      </c>
      <c r="C467" s="225">
        <f t="shared" si="7"/>
        <v>0</v>
      </c>
      <c r="D467" s="228"/>
      <c r="E467" s="228"/>
    </row>
    <row r="468" spans="1:5" s="215" customFormat="1" ht="18.75" customHeight="1">
      <c r="A468" s="226" t="s">
        <v>846</v>
      </c>
      <c r="B468" s="226" t="s">
        <v>847</v>
      </c>
      <c r="C468" s="225">
        <f t="shared" si="7"/>
        <v>0</v>
      </c>
      <c r="D468" s="228"/>
      <c r="E468" s="228"/>
    </row>
    <row r="469" spans="1:5" s="215" customFormat="1" ht="18.75" customHeight="1">
      <c r="A469" s="226" t="s">
        <v>848</v>
      </c>
      <c r="B469" s="226" t="s">
        <v>849</v>
      </c>
      <c r="C469" s="225">
        <f t="shared" si="7"/>
        <v>0</v>
      </c>
      <c r="D469" s="228"/>
      <c r="E469" s="228"/>
    </row>
    <row r="470" spans="1:5" s="215" customFormat="1" ht="18.75" customHeight="1">
      <c r="A470" s="226" t="s">
        <v>850</v>
      </c>
      <c r="B470" s="226" t="s">
        <v>851</v>
      </c>
      <c r="C470" s="225">
        <f t="shared" si="7"/>
        <v>0</v>
      </c>
      <c r="D470" s="228"/>
      <c r="E470" s="228"/>
    </row>
    <row r="471" spans="1:5" s="215" customFormat="1" ht="18.75" customHeight="1">
      <c r="A471" s="226" t="s">
        <v>852</v>
      </c>
      <c r="B471" s="226" t="s">
        <v>853</v>
      </c>
      <c r="C471" s="225">
        <f t="shared" si="7"/>
        <v>0</v>
      </c>
      <c r="D471" s="228"/>
      <c r="E471" s="228"/>
    </row>
    <row r="472" spans="1:5" s="215" customFormat="1" ht="18.75" customHeight="1">
      <c r="A472" s="226" t="s">
        <v>854</v>
      </c>
      <c r="B472" s="226" t="s">
        <v>855</v>
      </c>
      <c r="C472" s="225">
        <f t="shared" si="7"/>
        <v>0</v>
      </c>
      <c r="D472" s="228"/>
      <c r="E472" s="228"/>
    </row>
    <row r="473" spans="1:5" s="215" customFormat="1" ht="18.75" customHeight="1">
      <c r="A473" s="226" t="s">
        <v>856</v>
      </c>
      <c r="B473" s="226" t="s">
        <v>857</v>
      </c>
      <c r="C473" s="225">
        <f t="shared" si="7"/>
        <v>0</v>
      </c>
      <c r="D473" s="228"/>
      <c r="E473" s="228"/>
    </row>
    <row r="474" spans="1:5" s="215" customFormat="1" ht="18.75" customHeight="1">
      <c r="A474" s="226" t="s">
        <v>858</v>
      </c>
      <c r="B474" s="226" t="s">
        <v>859</v>
      </c>
      <c r="C474" s="225">
        <f t="shared" si="7"/>
        <v>0</v>
      </c>
      <c r="D474" s="228"/>
      <c r="E474" s="228"/>
    </row>
    <row r="475" spans="1:5" s="215" customFormat="1" ht="18.75" customHeight="1">
      <c r="A475" s="226" t="s">
        <v>860</v>
      </c>
      <c r="B475" s="226" t="s">
        <v>861</v>
      </c>
      <c r="C475" s="225">
        <f t="shared" si="7"/>
        <v>0</v>
      </c>
      <c r="D475" s="228"/>
      <c r="E475" s="228"/>
    </row>
    <row r="476" spans="1:5" s="215" customFormat="1" ht="18.75" customHeight="1">
      <c r="A476" s="226" t="s">
        <v>862</v>
      </c>
      <c r="B476" s="226" t="s">
        <v>863</v>
      </c>
      <c r="C476" s="225">
        <f t="shared" si="7"/>
        <v>0</v>
      </c>
      <c r="D476" s="228"/>
      <c r="E476" s="228"/>
    </row>
    <row r="477" spans="1:5" s="215" customFormat="1" ht="18.75" customHeight="1">
      <c r="A477" s="226" t="s">
        <v>864</v>
      </c>
      <c r="B477" s="226" t="s">
        <v>865</v>
      </c>
      <c r="C477" s="225">
        <f t="shared" si="7"/>
        <v>0</v>
      </c>
      <c r="D477" s="228"/>
      <c r="E477" s="228"/>
    </row>
    <row r="478" spans="1:5" s="215" customFormat="1" ht="18.75" customHeight="1">
      <c r="A478" s="226" t="s">
        <v>866</v>
      </c>
      <c r="B478" s="226" t="s">
        <v>867</v>
      </c>
      <c r="C478" s="225">
        <f t="shared" si="7"/>
        <v>0</v>
      </c>
      <c r="D478" s="228"/>
      <c r="E478" s="228"/>
    </row>
    <row r="479" spans="1:5" s="215" customFormat="1" ht="18.75" customHeight="1">
      <c r="A479" s="226" t="s">
        <v>868</v>
      </c>
      <c r="B479" s="226" t="s">
        <v>869</v>
      </c>
      <c r="C479" s="225">
        <f t="shared" si="7"/>
        <v>0</v>
      </c>
      <c r="D479" s="228"/>
      <c r="E479" s="228"/>
    </row>
    <row r="480" spans="1:5" s="215" customFormat="1" ht="18.75" customHeight="1">
      <c r="A480" s="226" t="s">
        <v>870</v>
      </c>
      <c r="B480" s="226" t="s">
        <v>871</v>
      </c>
      <c r="C480" s="225">
        <f t="shared" si="7"/>
        <v>0</v>
      </c>
      <c r="D480" s="228"/>
      <c r="E480" s="228"/>
    </row>
    <row r="481" spans="1:5" s="215" customFormat="1" ht="18.75" customHeight="1">
      <c r="A481" s="226" t="s">
        <v>872</v>
      </c>
      <c r="B481" s="226" t="s">
        <v>873</v>
      </c>
      <c r="C481" s="225">
        <f t="shared" si="7"/>
        <v>524</v>
      </c>
      <c r="D481" s="228"/>
      <c r="E481" s="228">
        <v>524</v>
      </c>
    </row>
    <row r="482" spans="1:5" s="215" customFormat="1" ht="18.75" customHeight="1">
      <c r="A482" s="226" t="s">
        <v>874</v>
      </c>
      <c r="B482" s="226" t="s">
        <v>875</v>
      </c>
      <c r="C482" s="225">
        <f t="shared" si="7"/>
        <v>524</v>
      </c>
      <c r="D482" s="228"/>
      <c r="E482" s="228">
        <v>524</v>
      </c>
    </row>
    <row r="483" spans="1:5" s="215" customFormat="1" ht="18.75" customHeight="1">
      <c r="A483" s="226" t="s">
        <v>876</v>
      </c>
      <c r="B483" s="226" t="s">
        <v>877</v>
      </c>
      <c r="C483" s="225">
        <f t="shared" si="7"/>
        <v>0</v>
      </c>
      <c r="D483" s="228"/>
      <c r="E483" s="228"/>
    </row>
    <row r="484" spans="1:5" s="215" customFormat="1" ht="18.75" customHeight="1">
      <c r="A484" s="226" t="s">
        <v>878</v>
      </c>
      <c r="B484" s="226" t="s">
        <v>879</v>
      </c>
      <c r="C484" s="225">
        <f t="shared" si="7"/>
        <v>0</v>
      </c>
      <c r="D484" s="228"/>
      <c r="E484" s="228"/>
    </row>
    <row r="485" spans="1:5" s="215" customFormat="1" ht="18.75" customHeight="1">
      <c r="A485" s="226" t="s">
        <v>880</v>
      </c>
      <c r="B485" s="226" t="s">
        <v>881</v>
      </c>
      <c r="C485" s="225">
        <f t="shared" si="7"/>
        <v>0</v>
      </c>
      <c r="D485" s="228"/>
      <c r="E485" s="228"/>
    </row>
    <row r="486" spans="1:5" s="214" customFormat="1" ht="18.75" customHeight="1">
      <c r="A486" s="226" t="s">
        <v>882</v>
      </c>
      <c r="B486" s="226" t="s">
        <v>883</v>
      </c>
      <c r="C486" s="225">
        <f t="shared" si="7"/>
        <v>0</v>
      </c>
      <c r="D486" s="227"/>
      <c r="E486" s="227"/>
    </row>
    <row r="487" spans="1:5" s="215" customFormat="1" ht="18.75" customHeight="1">
      <c r="A487" s="226" t="s">
        <v>884</v>
      </c>
      <c r="B487" s="226" t="s">
        <v>885</v>
      </c>
      <c r="C487" s="225">
        <f t="shared" si="7"/>
        <v>0</v>
      </c>
      <c r="D487" s="228"/>
      <c r="E487" s="228"/>
    </row>
    <row r="488" spans="1:5" s="215" customFormat="1" ht="18.75" customHeight="1">
      <c r="A488" s="226" t="s">
        <v>886</v>
      </c>
      <c r="B488" s="226" t="s">
        <v>887</v>
      </c>
      <c r="C488" s="225">
        <f t="shared" si="7"/>
        <v>0</v>
      </c>
      <c r="D488" s="228"/>
      <c r="E488" s="228"/>
    </row>
    <row r="489" spans="1:5" s="215" customFormat="1" ht="18.75" customHeight="1">
      <c r="A489" s="226" t="s">
        <v>888</v>
      </c>
      <c r="B489" s="226" t="s">
        <v>887</v>
      </c>
      <c r="C489" s="225">
        <f t="shared" si="7"/>
        <v>0</v>
      </c>
      <c r="D489" s="228"/>
      <c r="E489" s="228"/>
    </row>
    <row r="490" spans="1:5" s="215" customFormat="1" ht="18.75" customHeight="1">
      <c r="A490" s="226" t="s">
        <v>889</v>
      </c>
      <c r="B490" s="226" t="s">
        <v>54</v>
      </c>
      <c r="C490" s="225">
        <f t="shared" si="7"/>
        <v>1321</v>
      </c>
      <c r="D490" s="228"/>
      <c r="E490" s="228">
        <v>1321</v>
      </c>
    </row>
    <row r="491" spans="1:5" s="215" customFormat="1" ht="18.75" customHeight="1">
      <c r="A491" s="226" t="s">
        <v>890</v>
      </c>
      <c r="B491" s="226" t="s">
        <v>891</v>
      </c>
      <c r="C491" s="225">
        <f t="shared" si="7"/>
        <v>0</v>
      </c>
      <c r="D491" s="228"/>
      <c r="E491" s="228"/>
    </row>
    <row r="492" spans="1:5" s="215" customFormat="1" ht="18.75" customHeight="1">
      <c r="A492" s="226" t="s">
        <v>892</v>
      </c>
      <c r="B492" s="226" t="s">
        <v>94</v>
      </c>
      <c r="C492" s="225">
        <f t="shared" si="7"/>
        <v>0</v>
      </c>
      <c r="D492" s="228"/>
      <c r="E492" s="228"/>
    </row>
    <row r="493" spans="1:5" s="215" customFormat="1" ht="18.75" customHeight="1">
      <c r="A493" s="226" t="s">
        <v>893</v>
      </c>
      <c r="B493" s="226" t="s">
        <v>96</v>
      </c>
      <c r="C493" s="225">
        <f t="shared" si="7"/>
        <v>0</v>
      </c>
      <c r="D493" s="228"/>
      <c r="E493" s="228"/>
    </row>
    <row r="494" spans="1:5" s="215" customFormat="1" ht="18.75" customHeight="1">
      <c r="A494" s="226" t="s">
        <v>894</v>
      </c>
      <c r="B494" s="226" t="s">
        <v>98</v>
      </c>
      <c r="C494" s="225">
        <f t="shared" si="7"/>
        <v>0</v>
      </c>
      <c r="D494" s="228"/>
      <c r="E494" s="228"/>
    </row>
    <row r="495" spans="1:5" s="215" customFormat="1" ht="18.75" customHeight="1">
      <c r="A495" s="226" t="s">
        <v>895</v>
      </c>
      <c r="B495" s="226" t="s">
        <v>896</v>
      </c>
      <c r="C495" s="225">
        <f t="shared" si="7"/>
        <v>0</v>
      </c>
      <c r="D495" s="228"/>
      <c r="E495" s="228"/>
    </row>
    <row r="496" spans="1:5" s="215" customFormat="1" ht="18.75" customHeight="1">
      <c r="A496" s="226" t="s">
        <v>897</v>
      </c>
      <c r="B496" s="226" t="s">
        <v>898</v>
      </c>
      <c r="C496" s="225">
        <f t="shared" si="7"/>
        <v>0</v>
      </c>
      <c r="D496" s="228"/>
      <c r="E496" s="228"/>
    </row>
    <row r="497" spans="1:5" s="215" customFormat="1" ht="18.75" customHeight="1">
      <c r="A497" s="226" t="s">
        <v>899</v>
      </c>
      <c r="B497" s="226" t="s">
        <v>900</v>
      </c>
      <c r="C497" s="225">
        <f t="shared" si="7"/>
        <v>0</v>
      </c>
      <c r="D497" s="228"/>
      <c r="E497" s="228"/>
    </row>
    <row r="498" spans="1:5" s="215" customFormat="1" ht="18.75" customHeight="1">
      <c r="A498" s="226" t="s">
        <v>901</v>
      </c>
      <c r="B498" s="226" t="s">
        <v>902</v>
      </c>
      <c r="C498" s="225">
        <f t="shared" si="7"/>
        <v>0</v>
      </c>
      <c r="D498" s="228"/>
      <c r="E498" s="228"/>
    </row>
    <row r="499" spans="1:5" s="215" customFormat="1" ht="18.75" customHeight="1">
      <c r="A499" s="226" t="s">
        <v>903</v>
      </c>
      <c r="B499" s="226" t="s">
        <v>904</v>
      </c>
      <c r="C499" s="225">
        <f t="shared" si="7"/>
        <v>0</v>
      </c>
      <c r="D499" s="228"/>
      <c r="E499" s="228"/>
    </row>
    <row r="500" spans="1:5" s="215" customFormat="1" ht="18.75" customHeight="1">
      <c r="A500" s="226" t="s">
        <v>905</v>
      </c>
      <c r="B500" s="226" t="s">
        <v>906</v>
      </c>
      <c r="C500" s="225">
        <f t="shared" si="7"/>
        <v>0</v>
      </c>
      <c r="D500" s="228"/>
      <c r="E500" s="228"/>
    </row>
    <row r="501" spans="1:5" s="215" customFormat="1" ht="18.75" customHeight="1">
      <c r="A501" s="226" t="s">
        <v>907</v>
      </c>
      <c r="B501" s="226" t="s">
        <v>908</v>
      </c>
      <c r="C501" s="225">
        <f t="shared" si="7"/>
        <v>0</v>
      </c>
      <c r="D501" s="228"/>
      <c r="E501" s="228"/>
    </row>
    <row r="502" spans="1:5" s="214" customFormat="1" ht="18.75" customHeight="1">
      <c r="A502" s="226" t="s">
        <v>909</v>
      </c>
      <c r="B502" s="226" t="s">
        <v>910</v>
      </c>
      <c r="C502" s="225">
        <f t="shared" si="7"/>
        <v>0</v>
      </c>
      <c r="D502" s="227"/>
      <c r="E502" s="227"/>
    </row>
    <row r="503" spans="1:5" s="215" customFormat="1" ht="18.75" customHeight="1">
      <c r="A503" s="226" t="s">
        <v>911</v>
      </c>
      <c r="B503" s="226" t="s">
        <v>912</v>
      </c>
      <c r="C503" s="225">
        <f t="shared" si="7"/>
        <v>0</v>
      </c>
      <c r="D503" s="228"/>
      <c r="E503" s="228"/>
    </row>
    <row r="504" spans="1:5" s="215" customFormat="1" ht="18.75" customHeight="1">
      <c r="A504" s="226" t="s">
        <v>913</v>
      </c>
      <c r="B504" s="226" t="s">
        <v>914</v>
      </c>
      <c r="C504" s="225">
        <f t="shared" si="7"/>
        <v>0</v>
      </c>
      <c r="D504" s="228"/>
      <c r="E504" s="228"/>
    </row>
    <row r="505" spans="1:5" s="215" customFormat="1" ht="18.75" customHeight="1">
      <c r="A505" s="226" t="s">
        <v>915</v>
      </c>
      <c r="B505" s="226" t="s">
        <v>916</v>
      </c>
      <c r="C505" s="225">
        <f t="shared" si="7"/>
        <v>0</v>
      </c>
      <c r="D505" s="228"/>
      <c r="E505" s="228"/>
    </row>
    <row r="506" spans="1:5" s="215" customFormat="1" ht="18.75" customHeight="1">
      <c r="A506" s="226" t="s">
        <v>917</v>
      </c>
      <c r="B506" s="226" t="s">
        <v>900</v>
      </c>
      <c r="C506" s="225">
        <f t="shared" si="7"/>
        <v>0</v>
      </c>
      <c r="D506" s="228"/>
      <c r="E506" s="228"/>
    </row>
    <row r="507" spans="1:5" s="215" customFormat="1" ht="18.75" customHeight="1">
      <c r="A507" s="226" t="s">
        <v>918</v>
      </c>
      <c r="B507" s="226" t="s">
        <v>919</v>
      </c>
      <c r="C507" s="225">
        <f t="shared" si="7"/>
        <v>0</v>
      </c>
      <c r="D507" s="228"/>
      <c r="E507" s="228"/>
    </row>
    <row r="508" spans="1:5" s="215" customFormat="1" ht="18.75" customHeight="1">
      <c r="A508" s="226" t="s">
        <v>920</v>
      </c>
      <c r="B508" s="226" t="s">
        <v>921</v>
      </c>
      <c r="C508" s="225">
        <f t="shared" si="7"/>
        <v>0</v>
      </c>
      <c r="D508" s="228"/>
      <c r="E508" s="228"/>
    </row>
    <row r="509" spans="1:5" s="215" customFormat="1" ht="18.75" customHeight="1">
      <c r="A509" s="226" t="s">
        <v>922</v>
      </c>
      <c r="B509" s="226" t="s">
        <v>923</v>
      </c>
      <c r="C509" s="225">
        <f t="shared" si="7"/>
        <v>0</v>
      </c>
      <c r="D509" s="228"/>
      <c r="E509" s="228"/>
    </row>
    <row r="510" spans="1:5" s="215" customFormat="1" ht="18.75" customHeight="1">
      <c r="A510" s="226" t="s">
        <v>924</v>
      </c>
      <c r="B510" s="226" t="s">
        <v>925</v>
      </c>
      <c r="C510" s="225">
        <f t="shared" si="7"/>
        <v>0</v>
      </c>
      <c r="D510" s="228"/>
      <c r="E510" s="228"/>
    </row>
    <row r="511" spans="1:5" s="215" customFormat="1" ht="18.75" customHeight="1">
      <c r="A511" s="226" t="s">
        <v>926</v>
      </c>
      <c r="B511" s="226" t="s">
        <v>927</v>
      </c>
      <c r="C511" s="225">
        <f t="shared" si="7"/>
        <v>0</v>
      </c>
      <c r="D511" s="228"/>
      <c r="E511" s="228"/>
    </row>
    <row r="512" spans="1:5" s="215" customFormat="1" ht="18.75" customHeight="1">
      <c r="A512" s="226" t="s">
        <v>928</v>
      </c>
      <c r="B512" s="226" t="s">
        <v>900</v>
      </c>
      <c r="C512" s="225">
        <f t="shared" si="7"/>
        <v>0</v>
      </c>
      <c r="D512" s="228"/>
      <c r="E512" s="228"/>
    </row>
    <row r="513" spans="1:5" s="215" customFormat="1" ht="18.75" customHeight="1">
      <c r="A513" s="226" t="s">
        <v>929</v>
      </c>
      <c r="B513" s="226" t="s">
        <v>930</v>
      </c>
      <c r="C513" s="225">
        <f t="shared" si="7"/>
        <v>0</v>
      </c>
      <c r="D513" s="228"/>
      <c r="E513" s="228"/>
    </row>
    <row r="514" spans="1:5" s="215" customFormat="1" ht="18.75" customHeight="1">
      <c r="A514" s="226" t="s">
        <v>931</v>
      </c>
      <c r="B514" s="226" t="s">
        <v>932</v>
      </c>
      <c r="C514" s="225">
        <f t="shared" si="7"/>
        <v>0</v>
      </c>
      <c r="D514" s="228"/>
      <c r="E514" s="228"/>
    </row>
    <row r="515" spans="1:5" s="215" customFormat="1" ht="18.75" customHeight="1">
      <c r="A515" s="226" t="s">
        <v>933</v>
      </c>
      <c r="B515" s="226" t="s">
        <v>934</v>
      </c>
      <c r="C515" s="225">
        <f t="shared" si="7"/>
        <v>0</v>
      </c>
      <c r="D515" s="228"/>
      <c r="E515" s="228"/>
    </row>
    <row r="516" spans="1:5" s="215" customFormat="1" ht="18.75" customHeight="1">
      <c r="A516" s="226" t="s">
        <v>935</v>
      </c>
      <c r="B516" s="226" t="s">
        <v>936</v>
      </c>
      <c r="C516" s="225">
        <f t="shared" si="7"/>
        <v>0</v>
      </c>
      <c r="D516" s="228"/>
      <c r="E516" s="228"/>
    </row>
    <row r="517" spans="1:5" s="215" customFormat="1" ht="18.75" customHeight="1">
      <c r="A517" s="226" t="s">
        <v>937</v>
      </c>
      <c r="B517" s="226" t="s">
        <v>938</v>
      </c>
      <c r="C517" s="225">
        <f t="shared" si="7"/>
        <v>0</v>
      </c>
      <c r="D517" s="228"/>
      <c r="E517" s="228"/>
    </row>
    <row r="518" spans="1:5" s="215" customFormat="1" ht="18.75" customHeight="1">
      <c r="A518" s="226" t="s">
        <v>939</v>
      </c>
      <c r="B518" s="226" t="s">
        <v>900</v>
      </c>
      <c r="C518" s="225">
        <f aca="true" t="shared" si="8" ref="C518:C581">SUM(D518:E518)</f>
        <v>0</v>
      </c>
      <c r="D518" s="228"/>
      <c r="E518" s="228"/>
    </row>
    <row r="519" spans="1:5" s="215" customFormat="1" ht="18.75" customHeight="1">
      <c r="A519" s="226" t="s">
        <v>940</v>
      </c>
      <c r="B519" s="226" t="s">
        <v>941</v>
      </c>
      <c r="C519" s="225">
        <f t="shared" si="8"/>
        <v>0</v>
      </c>
      <c r="D519" s="228"/>
      <c r="E519" s="228"/>
    </row>
    <row r="520" spans="1:5" s="215" customFormat="1" ht="18.75" customHeight="1">
      <c r="A520" s="226" t="s">
        <v>942</v>
      </c>
      <c r="B520" s="226" t="s">
        <v>943</v>
      </c>
      <c r="C520" s="225">
        <f t="shared" si="8"/>
        <v>0</v>
      </c>
      <c r="D520" s="228"/>
      <c r="E520" s="228"/>
    </row>
    <row r="521" spans="1:5" s="215" customFormat="1" ht="18.75" customHeight="1">
      <c r="A521" s="226" t="s">
        <v>944</v>
      </c>
      <c r="B521" s="226" t="s">
        <v>945</v>
      </c>
      <c r="C521" s="225">
        <f t="shared" si="8"/>
        <v>0</v>
      </c>
      <c r="D521" s="228"/>
      <c r="E521" s="228"/>
    </row>
    <row r="522" spans="1:5" s="215" customFormat="1" ht="18.75" customHeight="1">
      <c r="A522" s="226" t="s">
        <v>946</v>
      </c>
      <c r="B522" s="226" t="s">
        <v>947</v>
      </c>
      <c r="C522" s="225">
        <f t="shared" si="8"/>
        <v>0</v>
      </c>
      <c r="D522" s="228"/>
      <c r="E522" s="228"/>
    </row>
    <row r="523" spans="1:5" s="215" customFormat="1" ht="18.75" customHeight="1">
      <c r="A523" s="226" t="s">
        <v>948</v>
      </c>
      <c r="B523" s="226" t="s">
        <v>949</v>
      </c>
      <c r="C523" s="225">
        <f t="shared" si="8"/>
        <v>0</v>
      </c>
      <c r="D523" s="228"/>
      <c r="E523" s="228"/>
    </row>
    <row r="524" spans="1:5" s="215" customFormat="1" ht="18.75" customHeight="1">
      <c r="A524" s="226" t="s">
        <v>950</v>
      </c>
      <c r="B524" s="226" t="s">
        <v>951</v>
      </c>
      <c r="C524" s="225">
        <f t="shared" si="8"/>
        <v>0</v>
      </c>
      <c r="D524" s="228"/>
      <c r="E524" s="228"/>
    </row>
    <row r="525" spans="1:5" s="215" customFormat="1" ht="18.75" customHeight="1">
      <c r="A525" s="226" t="s">
        <v>952</v>
      </c>
      <c r="B525" s="226" t="s">
        <v>953</v>
      </c>
      <c r="C525" s="225">
        <f t="shared" si="8"/>
        <v>0</v>
      </c>
      <c r="D525" s="228"/>
      <c r="E525" s="228"/>
    </row>
    <row r="526" spans="1:5" s="215" customFormat="1" ht="18.75" customHeight="1">
      <c r="A526" s="226" t="s">
        <v>954</v>
      </c>
      <c r="B526" s="226" t="s">
        <v>955</v>
      </c>
      <c r="C526" s="225">
        <f t="shared" si="8"/>
        <v>0</v>
      </c>
      <c r="D526" s="228"/>
      <c r="E526" s="228"/>
    </row>
    <row r="527" spans="1:5" s="215" customFormat="1" ht="18.75" customHeight="1">
      <c r="A527" s="226" t="s">
        <v>956</v>
      </c>
      <c r="B527" s="226" t="s">
        <v>957</v>
      </c>
      <c r="C527" s="225">
        <f t="shared" si="8"/>
        <v>0</v>
      </c>
      <c r="D527" s="228"/>
      <c r="E527" s="228"/>
    </row>
    <row r="528" spans="1:5" s="215" customFormat="1" ht="18.75" customHeight="1">
      <c r="A528" s="226" t="s">
        <v>958</v>
      </c>
      <c r="B528" s="226" t="s">
        <v>900</v>
      </c>
      <c r="C528" s="225">
        <f t="shared" si="8"/>
        <v>0</v>
      </c>
      <c r="D528" s="228"/>
      <c r="E528" s="228"/>
    </row>
    <row r="529" spans="1:5" s="215" customFormat="1" ht="18.75" customHeight="1">
      <c r="A529" s="226" t="s">
        <v>959</v>
      </c>
      <c r="B529" s="226" t="s">
        <v>960</v>
      </c>
      <c r="C529" s="225">
        <f t="shared" si="8"/>
        <v>0</v>
      </c>
      <c r="D529" s="228"/>
      <c r="E529" s="228"/>
    </row>
    <row r="530" spans="1:5" s="215" customFormat="1" ht="18.75" customHeight="1">
      <c r="A530" s="226" t="s">
        <v>961</v>
      </c>
      <c r="B530" s="226" t="s">
        <v>962</v>
      </c>
      <c r="C530" s="225">
        <f t="shared" si="8"/>
        <v>0</v>
      </c>
      <c r="D530" s="228"/>
      <c r="E530" s="228"/>
    </row>
    <row r="531" spans="1:5" s="215" customFormat="1" ht="18.75" customHeight="1">
      <c r="A531" s="226" t="s">
        <v>963</v>
      </c>
      <c r="B531" s="226" t="s">
        <v>964</v>
      </c>
      <c r="C531" s="225">
        <f t="shared" si="8"/>
        <v>0</v>
      </c>
      <c r="D531" s="228"/>
      <c r="E531" s="228"/>
    </row>
    <row r="532" spans="1:5" s="215" customFormat="1" ht="18.75" customHeight="1">
      <c r="A532" s="226" t="s">
        <v>965</v>
      </c>
      <c r="B532" s="226" t="s">
        <v>966</v>
      </c>
      <c r="C532" s="225">
        <f t="shared" si="8"/>
        <v>0</v>
      </c>
      <c r="D532" s="228"/>
      <c r="E532" s="228"/>
    </row>
    <row r="533" spans="1:5" s="214" customFormat="1" ht="18.75" customHeight="1">
      <c r="A533" s="226" t="s">
        <v>967</v>
      </c>
      <c r="B533" s="226" t="s">
        <v>968</v>
      </c>
      <c r="C533" s="225">
        <f t="shared" si="8"/>
        <v>0</v>
      </c>
      <c r="D533" s="227"/>
      <c r="E533" s="227"/>
    </row>
    <row r="534" spans="1:5" s="215" customFormat="1" ht="18.75" customHeight="1">
      <c r="A534" s="226" t="s">
        <v>969</v>
      </c>
      <c r="B534" s="226" t="s">
        <v>970</v>
      </c>
      <c r="C534" s="225">
        <f t="shared" si="8"/>
        <v>0</v>
      </c>
      <c r="D534" s="228"/>
      <c r="E534" s="228"/>
    </row>
    <row r="535" spans="1:5" s="215" customFormat="1" ht="18.75" customHeight="1">
      <c r="A535" s="226" t="s">
        <v>971</v>
      </c>
      <c r="B535" s="226" t="s">
        <v>972</v>
      </c>
      <c r="C535" s="225">
        <f t="shared" si="8"/>
        <v>0</v>
      </c>
      <c r="D535" s="228"/>
      <c r="E535" s="228"/>
    </row>
    <row r="536" spans="1:5" s="215" customFormat="1" ht="18.75" customHeight="1">
      <c r="A536" s="226" t="s">
        <v>973</v>
      </c>
      <c r="B536" s="226" t="s">
        <v>974</v>
      </c>
      <c r="C536" s="225">
        <f t="shared" si="8"/>
        <v>0</v>
      </c>
      <c r="D536" s="228"/>
      <c r="E536" s="228"/>
    </row>
    <row r="537" spans="1:5" s="215" customFormat="1" ht="18.75" customHeight="1">
      <c r="A537" s="226" t="s">
        <v>975</v>
      </c>
      <c r="B537" s="226" t="s">
        <v>976</v>
      </c>
      <c r="C537" s="225">
        <f t="shared" si="8"/>
        <v>0</v>
      </c>
      <c r="D537" s="228"/>
      <c r="E537" s="228"/>
    </row>
    <row r="538" spans="1:5" s="215" customFormat="1" ht="18.75" customHeight="1">
      <c r="A538" s="226" t="s">
        <v>977</v>
      </c>
      <c r="B538" s="226" t="s">
        <v>978</v>
      </c>
      <c r="C538" s="225">
        <f t="shared" si="8"/>
        <v>0</v>
      </c>
      <c r="D538" s="228"/>
      <c r="E538" s="228"/>
    </row>
    <row r="539" spans="1:5" s="215" customFormat="1" ht="18.75" customHeight="1">
      <c r="A539" s="226" t="s">
        <v>979</v>
      </c>
      <c r="B539" s="226" t="s">
        <v>980</v>
      </c>
      <c r="C539" s="225">
        <f t="shared" si="8"/>
        <v>0</v>
      </c>
      <c r="D539" s="228"/>
      <c r="E539" s="228"/>
    </row>
    <row r="540" spans="1:5" s="215" customFormat="1" ht="18.75" customHeight="1">
      <c r="A540" s="226" t="s">
        <v>981</v>
      </c>
      <c r="B540" s="226" t="s">
        <v>982</v>
      </c>
      <c r="C540" s="225">
        <f t="shared" si="8"/>
        <v>0</v>
      </c>
      <c r="D540" s="228"/>
      <c r="E540" s="228"/>
    </row>
    <row r="541" spans="1:5" s="215" customFormat="1" ht="18.75" customHeight="1">
      <c r="A541" s="226" t="s">
        <v>983</v>
      </c>
      <c r="B541" s="226" t="s">
        <v>984</v>
      </c>
      <c r="C541" s="225">
        <f t="shared" si="8"/>
        <v>1321</v>
      </c>
      <c r="D541" s="228"/>
      <c r="E541" s="228">
        <v>1321</v>
      </c>
    </row>
    <row r="542" spans="1:5" s="215" customFormat="1" ht="18.75" customHeight="1">
      <c r="A542" s="226" t="s">
        <v>985</v>
      </c>
      <c r="B542" s="226" t="s">
        <v>986</v>
      </c>
      <c r="C542" s="225">
        <f t="shared" si="8"/>
        <v>0</v>
      </c>
      <c r="D542" s="228"/>
      <c r="E542" s="228"/>
    </row>
    <row r="543" spans="1:5" s="215" customFormat="1" ht="18.75" customHeight="1">
      <c r="A543" s="226" t="s">
        <v>987</v>
      </c>
      <c r="B543" s="226" t="s">
        <v>988</v>
      </c>
      <c r="C543" s="225">
        <f t="shared" si="8"/>
        <v>0</v>
      </c>
      <c r="D543" s="228"/>
      <c r="E543" s="228"/>
    </row>
    <row r="544" spans="1:5" s="215" customFormat="1" ht="18.75" customHeight="1">
      <c r="A544" s="226" t="s">
        <v>989</v>
      </c>
      <c r="B544" s="226" t="s">
        <v>990</v>
      </c>
      <c r="C544" s="225">
        <f t="shared" si="8"/>
        <v>0</v>
      </c>
      <c r="D544" s="228"/>
      <c r="E544" s="228"/>
    </row>
    <row r="545" spans="1:5" s="214" customFormat="1" ht="18.75" customHeight="1">
      <c r="A545" s="226" t="s">
        <v>991</v>
      </c>
      <c r="B545" s="226" t="s">
        <v>984</v>
      </c>
      <c r="C545" s="225">
        <f t="shared" si="8"/>
        <v>1321</v>
      </c>
      <c r="D545" s="227"/>
      <c r="E545" s="227">
        <v>1321</v>
      </c>
    </row>
    <row r="546" spans="1:5" s="215" customFormat="1" ht="18.75" customHeight="1">
      <c r="A546" s="226" t="s">
        <v>992</v>
      </c>
      <c r="B546" s="226" t="s">
        <v>55</v>
      </c>
      <c r="C546" s="225">
        <f t="shared" si="8"/>
        <v>19</v>
      </c>
      <c r="D546" s="228"/>
      <c r="E546" s="228">
        <f>6+13</f>
        <v>19</v>
      </c>
    </row>
    <row r="547" spans="1:5" s="215" customFormat="1" ht="18.75" customHeight="1">
      <c r="A547" s="226" t="s">
        <v>993</v>
      </c>
      <c r="B547" s="226" t="s">
        <v>994</v>
      </c>
      <c r="C547" s="225">
        <f t="shared" si="8"/>
        <v>6</v>
      </c>
      <c r="D547" s="228"/>
      <c r="E547" s="228">
        <v>6</v>
      </c>
    </row>
    <row r="548" spans="1:5" s="215" customFormat="1" ht="18.75" customHeight="1">
      <c r="A548" s="226" t="s">
        <v>995</v>
      </c>
      <c r="B548" s="226" t="s">
        <v>94</v>
      </c>
      <c r="C548" s="225">
        <f t="shared" si="8"/>
        <v>0</v>
      </c>
      <c r="D548" s="228"/>
      <c r="E548" s="228"/>
    </row>
    <row r="549" spans="1:5" s="215" customFormat="1" ht="18.75" customHeight="1">
      <c r="A549" s="226" t="s">
        <v>996</v>
      </c>
      <c r="B549" s="226" t="s">
        <v>96</v>
      </c>
      <c r="C549" s="225">
        <f t="shared" si="8"/>
        <v>0</v>
      </c>
      <c r="D549" s="228"/>
      <c r="E549" s="228"/>
    </row>
    <row r="550" spans="1:5" s="215" customFormat="1" ht="18.75" customHeight="1">
      <c r="A550" s="226" t="s">
        <v>997</v>
      </c>
      <c r="B550" s="226" t="s">
        <v>98</v>
      </c>
      <c r="C550" s="225">
        <f t="shared" si="8"/>
        <v>0</v>
      </c>
      <c r="D550" s="228"/>
      <c r="E550" s="228"/>
    </row>
    <row r="551" spans="1:5" s="215" customFormat="1" ht="18.75" customHeight="1">
      <c r="A551" s="226" t="s">
        <v>998</v>
      </c>
      <c r="B551" s="226" t="s">
        <v>999</v>
      </c>
      <c r="C551" s="225">
        <f t="shared" si="8"/>
        <v>0</v>
      </c>
      <c r="D551" s="228"/>
      <c r="E551" s="228"/>
    </row>
    <row r="552" spans="1:5" s="215" customFormat="1" ht="18.75" customHeight="1">
      <c r="A552" s="226" t="s">
        <v>1000</v>
      </c>
      <c r="B552" s="226" t="s">
        <v>1001</v>
      </c>
      <c r="C552" s="225">
        <f t="shared" si="8"/>
        <v>0</v>
      </c>
      <c r="D552" s="228"/>
      <c r="E552" s="228"/>
    </row>
    <row r="553" spans="1:5" s="215" customFormat="1" ht="18.75" customHeight="1">
      <c r="A553" s="226" t="s">
        <v>1002</v>
      </c>
      <c r="B553" s="226" t="s">
        <v>1003</v>
      </c>
      <c r="C553" s="225">
        <f t="shared" si="8"/>
        <v>0</v>
      </c>
      <c r="D553" s="228"/>
      <c r="E553" s="228"/>
    </row>
    <row r="554" spans="1:5" s="215" customFormat="1" ht="18.75" customHeight="1">
      <c r="A554" s="226" t="s">
        <v>1004</v>
      </c>
      <c r="B554" s="226" t="s">
        <v>1005</v>
      </c>
      <c r="C554" s="225">
        <f t="shared" si="8"/>
        <v>0</v>
      </c>
      <c r="D554" s="228"/>
      <c r="E554" s="228"/>
    </row>
    <row r="555" spans="1:5" s="215" customFormat="1" ht="18.75" customHeight="1">
      <c r="A555" s="226" t="s">
        <v>1006</v>
      </c>
      <c r="B555" s="226" t="s">
        <v>1007</v>
      </c>
      <c r="C555" s="225">
        <f t="shared" si="8"/>
        <v>0</v>
      </c>
      <c r="D555" s="228"/>
      <c r="E555" s="228"/>
    </row>
    <row r="556" spans="1:5" s="215" customFormat="1" ht="18.75" customHeight="1">
      <c r="A556" s="226" t="s">
        <v>1008</v>
      </c>
      <c r="B556" s="226" t="s">
        <v>1009</v>
      </c>
      <c r="C556" s="225">
        <f t="shared" si="8"/>
        <v>0</v>
      </c>
      <c r="D556" s="228"/>
      <c r="E556" s="228"/>
    </row>
    <row r="557" spans="1:5" s="214" customFormat="1" ht="18.75" customHeight="1">
      <c r="A557" s="226" t="s">
        <v>1010</v>
      </c>
      <c r="B557" s="226" t="s">
        <v>1011</v>
      </c>
      <c r="C557" s="225">
        <f t="shared" si="8"/>
        <v>0</v>
      </c>
      <c r="D557" s="227"/>
      <c r="E557" s="227"/>
    </row>
    <row r="558" spans="1:5" s="215" customFormat="1" ht="18.75" customHeight="1">
      <c r="A558" s="226" t="s">
        <v>1012</v>
      </c>
      <c r="B558" s="226" t="s">
        <v>1013</v>
      </c>
      <c r="C558" s="225">
        <f t="shared" si="8"/>
        <v>0</v>
      </c>
      <c r="D558" s="228"/>
      <c r="E558" s="228"/>
    </row>
    <row r="559" spans="1:5" s="215" customFormat="1" ht="18.75" customHeight="1">
      <c r="A559" s="226" t="s">
        <v>1014</v>
      </c>
      <c r="B559" s="226" t="s">
        <v>1015</v>
      </c>
      <c r="C559" s="225">
        <f t="shared" si="8"/>
        <v>0</v>
      </c>
      <c r="D559" s="228"/>
      <c r="E559" s="228"/>
    </row>
    <row r="560" spans="1:5" s="214" customFormat="1" ht="18.75" customHeight="1">
      <c r="A560" s="226" t="s">
        <v>1016</v>
      </c>
      <c r="B560" s="226" t="s">
        <v>1017</v>
      </c>
      <c r="C560" s="225">
        <f t="shared" si="8"/>
        <v>6</v>
      </c>
      <c r="D560" s="227"/>
      <c r="E560" s="227">
        <v>6</v>
      </c>
    </row>
    <row r="561" spans="1:5" s="215" customFormat="1" ht="18.75" customHeight="1">
      <c r="A561" s="226" t="s">
        <v>1018</v>
      </c>
      <c r="B561" s="226" t="s">
        <v>1019</v>
      </c>
      <c r="C561" s="225">
        <f t="shared" si="8"/>
        <v>0</v>
      </c>
      <c r="D561" s="228"/>
      <c r="E561" s="228"/>
    </row>
    <row r="562" spans="1:5" s="215" customFormat="1" ht="18.75" customHeight="1">
      <c r="A562" s="226" t="s">
        <v>1020</v>
      </c>
      <c r="B562" s="226" t="s">
        <v>94</v>
      </c>
      <c r="C562" s="225">
        <f t="shared" si="8"/>
        <v>0</v>
      </c>
      <c r="D562" s="228"/>
      <c r="E562" s="228"/>
    </row>
    <row r="563" spans="1:5" s="215" customFormat="1" ht="18.75" customHeight="1">
      <c r="A563" s="226" t="s">
        <v>1021</v>
      </c>
      <c r="B563" s="226" t="s">
        <v>96</v>
      </c>
      <c r="C563" s="225">
        <f t="shared" si="8"/>
        <v>0</v>
      </c>
      <c r="D563" s="228"/>
      <c r="E563" s="228"/>
    </row>
    <row r="564" spans="1:5" s="215" customFormat="1" ht="18.75" customHeight="1">
      <c r="A564" s="226" t="s">
        <v>1022</v>
      </c>
      <c r="B564" s="226" t="s">
        <v>98</v>
      </c>
      <c r="C564" s="225">
        <f t="shared" si="8"/>
        <v>0</v>
      </c>
      <c r="D564" s="228"/>
      <c r="E564" s="228"/>
    </row>
    <row r="565" spans="1:5" s="215" customFormat="1" ht="18.75" customHeight="1">
      <c r="A565" s="226" t="s">
        <v>1023</v>
      </c>
      <c r="B565" s="226" t="s">
        <v>1024</v>
      </c>
      <c r="C565" s="225">
        <f t="shared" si="8"/>
        <v>0</v>
      </c>
      <c r="D565" s="228"/>
      <c r="E565" s="228"/>
    </row>
    <row r="566" spans="1:5" s="215" customFormat="1" ht="18.75" customHeight="1">
      <c r="A566" s="226" t="s">
        <v>1025</v>
      </c>
      <c r="B566" s="226" t="s">
        <v>1026</v>
      </c>
      <c r="C566" s="225">
        <f t="shared" si="8"/>
        <v>0</v>
      </c>
      <c r="D566" s="228"/>
      <c r="E566" s="228"/>
    </row>
    <row r="567" spans="1:5" s="215" customFormat="1" ht="18.75" customHeight="1">
      <c r="A567" s="226" t="s">
        <v>1027</v>
      </c>
      <c r="B567" s="226" t="s">
        <v>1028</v>
      </c>
      <c r="C567" s="225">
        <f t="shared" si="8"/>
        <v>0</v>
      </c>
      <c r="D567" s="228"/>
      <c r="E567" s="228"/>
    </row>
    <row r="568" spans="1:5" s="215" customFormat="1" ht="18.75" customHeight="1">
      <c r="A568" s="226" t="s">
        <v>1029</v>
      </c>
      <c r="B568" s="226" t="s">
        <v>1030</v>
      </c>
      <c r="C568" s="225">
        <f t="shared" si="8"/>
        <v>0</v>
      </c>
      <c r="D568" s="228"/>
      <c r="E568" s="228"/>
    </row>
    <row r="569" spans="1:5" s="215" customFormat="1" ht="18.75" customHeight="1">
      <c r="A569" s="226" t="s">
        <v>1031</v>
      </c>
      <c r="B569" s="226" t="s">
        <v>1032</v>
      </c>
      <c r="C569" s="225">
        <f t="shared" si="8"/>
        <v>0</v>
      </c>
      <c r="D569" s="228"/>
      <c r="E569" s="228"/>
    </row>
    <row r="570" spans="1:5" s="215" customFormat="1" ht="18.75" customHeight="1">
      <c r="A570" s="226" t="s">
        <v>1033</v>
      </c>
      <c r="B570" s="226" t="s">
        <v>94</v>
      </c>
      <c r="C570" s="225">
        <f t="shared" si="8"/>
        <v>0</v>
      </c>
      <c r="D570" s="228"/>
      <c r="E570" s="228"/>
    </row>
    <row r="571" spans="1:5" s="215" customFormat="1" ht="18.75" customHeight="1">
      <c r="A571" s="226" t="s">
        <v>1034</v>
      </c>
      <c r="B571" s="226" t="s">
        <v>96</v>
      </c>
      <c r="C571" s="225">
        <f t="shared" si="8"/>
        <v>0</v>
      </c>
      <c r="D571" s="228"/>
      <c r="E571" s="228"/>
    </row>
    <row r="572" spans="1:5" s="215" customFormat="1" ht="18.75" customHeight="1">
      <c r="A572" s="226" t="s">
        <v>1035</v>
      </c>
      <c r="B572" s="226" t="s">
        <v>98</v>
      </c>
      <c r="C572" s="225">
        <f t="shared" si="8"/>
        <v>0</v>
      </c>
      <c r="D572" s="228"/>
      <c r="E572" s="228"/>
    </row>
    <row r="573" spans="1:5" s="215" customFormat="1" ht="18.75" customHeight="1">
      <c r="A573" s="226" t="s">
        <v>1036</v>
      </c>
      <c r="B573" s="226" t="s">
        <v>1037</v>
      </c>
      <c r="C573" s="225">
        <f t="shared" si="8"/>
        <v>0</v>
      </c>
      <c r="D573" s="228"/>
      <c r="E573" s="228"/>
    </row>
    <row r="574" spans="1:5" s="215" customFormat="1" ht="18.75" customHeight="1">
      <c r="A574" s="226" t="s">
        <v>1038</v>
      </c>
      <c r="B574" s="226" t="s">
        <v>1039</v>
      </c>
      <c r="C574" s="225">
        <f t="shared" si="8"/>
        <v>0</v>
      </c>
      <c r="D574" s="228"/>
      <c r="E574" s="228"/>
    </row>
    <row r="575" spans="1:5" s="215" customFormat="1" ht="18.75" customHeight="1">
      <c r="A575" s="226" t="s">
        <v>1040</v>
      </c>
      <c r="B575" s="226" t="s">
        <v>1041</v>
      </c>
      <c r="C575" s="225">
        <f t="shared" si="8"/>
        <v>0</v>
      </c>
      <c r="D575" s="228"/>
      <c r="E575" s="228"/>
    </row>
    <row r="576" spans="1:5" s="215" customFormat="1" ht="18.75" customHeight="1">
      <c r="A576" s="226" t="s">
        <v>1042</v>
      </c>
      <c r="B576" s="226" t="s">
        <v>1043</v>
      </c>
      <c r="C576" s="225">
        <f t="shared" si="8"/>
        <v>0</v>
      </c>
      <c r="D576" s="228"/>
      <c r="E576" s="228"/>
    </row>
    <row r="577" spans="1:5" s="215" customFormat="1" ht="18.75" customHeight="1">
      <c r="A577" s="226" t="s">
        <v>1044</v>
      </c>
      <c r="B577" s="226" t="s">
        <v>1045</v>
      </c>
      <c r="C577" s="225">
        <f t="shared" si="8"/>
        <v>0</v>
      </c>
      <c r="D577" s="228"/>
      <c r="E577" s="228"/>
    </row>
    <row r="578" spans="1:5" s="215" customFormat="1" ht="18.75" customHeight="1">
      <c r="A578" s="230" t="s">
        <v>1046</v>
      </c>
      <c r="B578" s="230" t="s">
        <v>1047</v>
      </c>
      <c r="C578" s="225">
        <f t="shared" si="8"/>
        <v>0</v>
      </c>
      <c r="D578" s="231"/>
      <c r="E578" s="228"/>
    </row>
    <row r="579" spans="1:5" s="215" customFormat="1" ht="18.75" customHeight="1">
      <c r="A579" s="230" t="s">
        <v>1048</v>
      </c>
      <c r="B579" s="230" t="s">
        <v>1049</v>
      </c>
      <c r="C579" s="225">
        <f t="shared" si="8"/>
        <v>0</v>
      </c>
      <c r="D579" s="231"/>
      <c r="E579" s="228"/>
    </row>
    <row r="580" spans="1:5" s="215" customFormat="1" ht="18.75" customHeight="1">
      <c r="A580" s="230" t="s">
        <v>1050</v>
      </c>
      <c r="B580" s="230" t="s">
        <v>1051</v>
      </c>
      <c r="C580" s="225">
        <f t="shared" si="8"/>
        <v>0</v>
      </c>
      <c r="D580" s="231"/>
      <c r="E580" s="228"/>
    </row>
    <row r="581" spans="1:5" s="215" customFormat="1" ht="18.75" customHeight="1">
      <c r="A581" s="230" t="s">
        <v>1052</v>
      </c>
      <c r="B581" s="230" t="s">
        <v>94</v>
      </c>
      <c r="C581" s="225">
        <f t="shared" si="8"/>
        <v>0</v>
      </c>
      <c r="D581" s="231"/>
      <c r="E581" s="228"/>
    </row>
    <row r="582" spans="1:5" s="215" customFormat="1" ht="18.75" customHeight="1">
      <c r="A582" s="230" t="s">
        <v>1053</v>
      </c>
      <c r="B582" s="230" t="s">
        <v>96</v>
      </c>
      <c r="C582" s="225">
        <f aca="true" t="shared" si="9" ref="C582:C645">SUM(D582:E582)</f>
        <v>0</v>
      </c>
      <c r="D582" s="231"/>
      <c r="E582" s="228"/>
    </row>
    <row r="583" spans="1:5" s="215" customFormat="1" ht="18.75" customHeight="1">
      <c r="A583" s="230" t="s">
        <v>1054</v>
      </c>
      <c r="B583" s="230" t="s">
        <v>98</v>
      </c>
      <c r="C583" s="225">
        <f t="shared" si="9"/>
        <v>0</v>
      </c>
      <c r="D583" s="231"/>
      <c r="E583" s="228"/>
    </row>
    <row r="584" spans="1:5" s="215" customFormat="1" ht="18.75" customHeight="1">
      <c r="A584" s="230" t="s">
        <v>1055</v>
      </c>
      <c r="B584" s="230" t="s">
        <v>1056</v>
      </c>
      <c r="C584" s="225">
        <f t="shared" si="9"/>
        <v>0</v>
      </c>
      <c r="D584" s="231"/>
      <c r="E584" s="228"/>
    </row>
    <row r="585" spans="1:5" s="215" customFormat="1" ht="18.75" customHeight="1">
      <c r="A585" s="230" t="s">
        <v>1057</v>
      </c>
      <c r="B585" s="230" t="s">
        <v>1058</v>
      </c>
      <c r="C585" s="225">
        <f t="shared" si="9"/>
        <v>0</v>
      </c>
      <c r="D585" s="231"/>
      <c r="E585" s="228"/>
    </row>
    <row r="586" spans="1:5" s="215" customFormat="1" ht="18.75" customHeight="1">
      <c r="A586" s="230" t="s">
        <v>1059</v>
      </c>
      <c r="B586" s="230" t="s">
        <v>1060</v>
      </c>
      <c r="C586" s="225">
        <f t="shared" si="9"/>
        <v>0</v>
      </c>
      <c r="D586" s="231"/>
      <c r="E586" s="228"/>
    </row>
    <row r="587" spans="1:5" s="215" customFormat="1" ht="18.75" customHeight="1">
      <c r="A587" s="230" t="s">
        <v>1061</v>
      </c>
      <c r="B587" s="230" t="s">
        <v>1062</v>
      </c>
      <c r="C587" s="225">
        <f t="shared" si="9"/>
        <v>0</v>
      </c>
      <c r="D587" s="231"/>
      <c r="E587" s="228"/>
    </row>
    <row r="588" spans="1:5" s="215" customFormat="1" ht="18.75" customHeight="1">
      <c r="A588" s="230" t="s">
        <v>1063</v>
      </c>
      <c r="B588" s="230" t="s">
        <v>1064</v>
      </c>
      <c r="C588" s="225">
        <f t="shared" si="9"/>
        <v>0</v>
      </c>
      <c r="D588" s="231"/>
      <c r="E588" s="228"/>
    </row>
    <row r="589" spans="1:5" s="215" customFormat="1" ht="18.75" customHeight="1">
      <c r="A589" s="230" t="s">
        <v>1065</v>
      </c>
      <c r="B589" s="230" t="s">
        <v>1066</v>
      </c>
      <c r="C589" s="225">
        <f t="shared" si="9"/>
        <v>0</v>
      </c>
      <c r="D589" s="231"/>
      <c r="E589" s="228"/>
    </row>
    <row r="590" spans="1:5" s="214" customFormat="1" ht="18.75" customHeight="1">
      <c r="A590" s="230" t="s">
        <v>1067</v>
      </c>
      <c r="B590" s="230" t="s">
        <v>1068</v>
      </c>
      <c r="C590" s="225">
        <f t="shared" si="9"/>
        <v>0</v>
      </c>
      <c r="D590" s="232"/>
      <c r="E590" s="227"/>
    </row>
    <row r="591" spans="1:5" s="215" customFormat="1" ht="18.75" customHeight="1">
      <c r="A591" s="230" t="s">
        <v>1069</v>
      </c>
      <c r="B591" s="230" t="s">
        <v>1070</v>
      </c>
      <c r="C591" s="225">
        <f t="shared" si="9"/>
        <v>13</v>
      </c>
      <c r="D591" s="231"/>
      <c r="E591" s="228">
        <v>13</v>
      </c>
    </row>
    <row r="592" spans="1:5" s="215" customFormat="1" ht="18.75" customHeight="1">
      <c r="A592" s="230" t="s">
        <v>1071</v>
      </c>
      <c r="B592" s="230" t="s">
        <v>1072</v>
      </c>
      <c r="C592" s="225">
        <f t="shared" si="9"/>
        <v>0</v>
      </c>
      <c r="D592" s="231"/>
      <c r="E592" s="228"/>
    </row>
    <row r="593" spans="1:5" s="215" customFormat="1" ht="18.75" customHeight="1">
      <c r="A593" s="230" t="s">
        <v>1073</v>
      </c>
      <c r="B593" s="230" t="s">
        <v>1074</v>
      </c>
      <c r="C593" s="225">
        <f t="shared" si="9"/>
        <v>0</v>
      </c>
      <c r="D593" s="231"/>
      <c r="E593" s="228"/>
    </row>
    <row r="594" spans="1:5" s="215" customFormat="1" ht="18.75" customHeight="1">
      <c r="A594" s="230" t="s">
        <v>1075</v>
      </c>
      <c r="B594" s="230" t="s">
        <v>1070</v>
      </c>
      <c r="C594" s="225">
        <f t="shared" si="9"/>
        <v>13</v>
      </c>
      <c r="D594" s="231"/>
      <c r="E594" s="228">
        <v>13</v>
      </c>
    </row>
    <row r="595" spans="1:5" s="214" customFormat="1" ht="18.75" customHeight="1">
      <c r="A595" s="230" t="s">
        <v>1076</v>
      </c>
      <c r="B595" s="230" t="s">
        <v>56</v>
      </c>
      <c r="C595" s="225">
        <f t="shared" si="9"/>
        <v>809</v>
      </c>
      <c r="D595" s="232">
        <v>23</v>
      </c>
      <c r="E595" s="227">
        <f>761+25</f>
        <v>786</v>
      </c>
    </row>
    <row r="596" spans="1:5" s="215" customFormat="1" ht="18.75" customHeight="1">
      <c r="A596" s="230" t="s">
        <v>1077</v>
      </c>
      <c r="B596" s="230" t="s">
        <v>1078</v>
      </c>
      <c r="C596" s="225">
        <f t="shared" si="9"/>
        <v>0</v>
      </c>
      <c r="D596" s="231"/>
      <c r="E596" s="228"/>
    </row>
    <row r="597" spans="1:5" s="215" customFormat="1" ht="18.75" customHeight="1">
      <c r="A597" s="230" t="s">
        <v>1079</v>
      </c>
      <c r="B597" s="230" t="s">
        <v>94</v>
      </c>
      <c r="C597" s="225">
        <f t="shared" si="9"/>
        <v>0</v>
      </c>
      <c r="D597" s="231"/>
      <c r="E597" s="228"/>
    </row>
    <row r="598" spans="1:5" s="215" customFormat="1" ht="18.75" customHeight="1">
      <c r="A598" s="230" t="s">
        <v>1080</v>
      </c>
      <c r="B598" s="230" t="s">
        <v>96</v>
      </c>
      <c r="C598" s="225">
        <f t="shared" si="9"/>
        <v>0</v>
      </c>
      <c r="D598" s="231"/>
      <c r="E598" s="228"/>
    </row>
    <row r="599" spans="1:5" s="215" customFormat="1" ht="18.75" customHeight="1">
      <c r="A599" s="230" t="s">
        <v>1081</v>
      </c>
      <c r="B599" s="230" t="s">
        <v>98</v>
      </c>
      <c r="C599" s="225">
        <f t="shared" si="9"/>
        <v>0</v>
      </c>
      <c r="D599" s="231"/>
      <c r="E599" s="228"/>
    </row>
    <row r="600" spans="1:5" s="215" customFormat="1" ht="18.75" customHeight="1">
      <c r="A600" s="230" t="s">
        <v>1082</v>
      </c>
      <c r="B600" s="230" t="s">
        <v>1083</v>
      </c>
      <c r="C600" s="225">
        <f t="shared" si="9"/>
        <v>0</v>
      </c>
      <c r="D600" s="231"/>
      <c r="E600" s="228"/>
    </row>
    <row r="601" spans="1:5" s="215" customFormat="1" ht="18.75" customHeight="1">
      <c r="A601" s="230" t="s">
        <v>1084</v>
      </c>
      <c r="B601" s="230" t="s">
        <v>1085</v>
      </c>
      <c r="C601" s="225">
        <f t="shared" si="9"/>
        <v>0</v>
      </c>
      <c r="D601" s="231"/>
      <c r="E601" s="228"/>
    </row>
    <row r="602" spans="1:5" s="215" customFormat="1" ht="18.75" customHeight="1">
      <c r="A602" s="230" t="s">
        <v>1086</v>
      </c>
      <c r="B602" s="230" t="s">
        <v>1087</v>
      </c>
      <c r="C602" s="225">
        <f t="shared" si="9"/>
        <v>0</v>
      </c>
      <c r="D602" s="231"/>
      <c r="E602" s="228"/>
    </row>
    <row r="603" spans="1:5" s="215" customFormat="1" ht="18.75" customHeight="1">
      <c r="A603" s="230" t="s">
        <v>1088</v>
      </c>
      <c r="B603" s="230" t="s">
        <v>1089</v>
      </c>
      <c r="C603" s="225">
        <f t="shared" si="9"/>
        <v>0</v>
      </c>
      <c r="D603" s="231"/>
      <c r="E603" s="228"/>
    </row>
    <row r="604" spans="1:5" s="215" customFormat="1" ht="18.75" customHeight="1">
      <c r="A604" s="230" t="s">
        <v>1090</v>
      </c>
      <c r="B604" s="230" t="s">
        <v>199</v>
      </c>
      <c r="C604" s="225">
        <f t="shared" si="9"/>
        <v>0</v>
      </c>
      <c r="D604" s="231"/>
      <c r="E604" s="228"/>
    </row>
    <row r="605" spans="1:5" s="215" customFormat="1" ht="18.75" customHeight="1">
      <c r="A605" s="230" t="s">
        <v>1091</v>
      </c>
      <c r="B605" s="230" t="s">
        <v>1092</v>
      </c>
      <c r="C605" s="225">
        <f t="shared" si="9"/>
        <v>0</v>
      </c>
      <c r="D605" s="231"/>
      <c r="E605" s="228"/>
    </row>
    <row r="606" spans="1:5" s="215" customFormat="1" ht="18.75" customHeight="1">
      <c r="A606" s="230" t="s">
        <v>1093</v>
      </c>
      <c r="B606" s="230" t="s">
        <v>1094</v>
      </c>
      <c r="C606" s="225">
        <f t="shared" si="9"/>
        <v>0</v>
      </c>
      <c r="D606" s="231"/>
      <c r="E606" s="228"/>
    </row>
    <row r="607" spans="1:5" s="215" customFormat="1" ht="18.75" customHeight="1">
      <c r="A607" s="230" t="s">
        <v>1095</v>
      </c>
      <c r="B607" s="230" t="s">
        <v>1096</v>
      </c>
      <c r="C607" s="225">
        <f t="shared" si="9"/>
        <v>0</v>
      </c>
      <c r="D607" s="231"/>
      <c r="E607" s="228"/>
    </row>
    <row r="608" spans="1:5" s="214" customFormat="1" ht="18.75" customHeight="1">
      <c r="A608" s="230" t="s">
        <v>1097</v>
      </c>
      <c r="B608" s="230" t="s">
        <v>1098</v>
      </c>
      <c r="C608" s="225">
        <f t="shared" si="9"/>
        <v>0</v>
      </c>
      <c r="D608" s="232"/>
      <c r="E608" s="227"/>
    </row>
    <row r="609" spans="1:5" s="215" customFormat="1" ht="18.75" customHeight="1">
      <c r="A609" s="230" t="s">
        <v>1099</v>
      </c>
      <c r="B609" s="230" t="s">
        <v>1100</v>
      </c>
      <c r="C609" s="225">
        <f t="shared" si="9"/>
        <v>0</v>
      </c>
      <c r="D609" s="231"/>
      <c r="E609" s="228"/>
    </row>
    <row r="610" spans="1:5" s="215" customFormat="1" ht="18.75" customHeight="1">
      <c r="A610" s="230" t="s">
        <v>1101</v>
      </c>
      <c r="B610" s="230" t="s">
        <v>1102</v>
      </c>
      <c r="C610" s="225">
        <f t="shared" si="9"/>
        <v>20</v>
      </c>
      <c r="D610" s="231"/>
      <c r="E610" s="228">
        <v>20</v>
      </c>
    </row>
    <row r="611" spans="1:5" s="214" customFormat="1" ht="18.75" customHeight="1">
      <c r="A611" s="230" t="s">
        <v>1103</v>
      </c>
      <c r="B611" s="230" t="s">
        <v>94</v>
      </c>
      <c r="C611" s="225">
        <f t="shared" si="9"/>
        <v>0</v>
      </c>
      <c r="D611" s="232"/>
      <c r="E611" s="227"/>
    </row>
    <row r="612" spans="1:5" s="215" customFormat="1" ht="18.75" customHeight="1">
      <c r="A612" s="230" t="s">
        <v>1104</v>
      </c>
      <c r="B612" s="230" t="s">
        <v>96</v>
      </c>
      <c r="C612" s="225">
        <f t="shared" si="9"/>
        <v>0</v>
      </c>
      <c r="D612" s="231"/>
      <c r="E612" s="228"/>
    </row>
    <row r="613" spans="1:5" s="215" customFormat="1" ht="18.75" customHeight="1">
      <c r="A613" s="230" t="s">
        <v>1105</v>
      </c>
      <c r="B613" s="230" t="s">
        <v>98</v>
      </c>
      <c r="C613" s="225">
        <f t="shared" si="9"/>
        <v>0</v>
      </c>
      <c r="D613" s="231"/>
      <c r="E613" s="228"/>
    </row>
    <row r="614" spans="1:5" s="215" customFormat="1" ht="18.75" customHeight="1">
      <c r="A614" s="230" t="s">
        <v>1106</v>
      </c>
      <c r="B614" s="230" t="s">
        <v>1107</v>
      </c>
      <c r="C614" s="225">
        <f t="shared" si="9"/>
        <v>0</v>
      </c>
      <c r="D614" s="231"/>
      <c r="E614" s="228"/>
    </row>
    <row r="615" spans="1:5" s="215" customFormat="1" ht="18.75" customHeight="1">
      <c r="A615" s="230" t="s">
        <v>1108</v>
      </c>
      <c r="B615" s="230" t="s">
        <v>1109</v>
      </c>
      <c r="C615" s="225">
        <f t="shared" si="9"/>
        <v>0</v>
      </c>
      <c r="D615" s="231"/>
      <c r="E615" s="228"/>
    </row>
    <row r="616" spans="1:5" s="214" customFormat="1" ht="18.75" customHeight="1">
      <c r="A616" s="230" t="s">
        <v>1110</v>
      </c>
      <c r="B616" s="230" t="s">
        <v>1111</v>
      </c>
      <c r="C616" s="225">
        <f t="shared" si="9"/>
        <v>0</v>
      </c>
      <c r="D616" s="232"/>
      <c r="E616" s="227"/>
    </row>
    <row r="617" spans="1:5" s="215" customFormat="1" ht="18.75" customHeight="1">
      <c r="A617" s="230" t="s">
        <v>1112</v>
      </c>
      <c r="B617" s="230" t="s">
        <v>1113</v>
      </c>
      <c r="C617" s="225">
        <f t="shared" si="9"/>
        <v>0</v>
      </c>
      <c r="D617" s="231"/>
      <c r="E617" s="228"/>
    </row>
    <row r="618" spans="1:5" s="215" customFormat="1" ht="18.75" customHeight="1">
      <c r="A618" s="230" t="s">
        <v>1114</v>
      </c>
      <c r="B618" s="230" t="s">
        <v>1115</v>
      </c>
      <c r="C618" s="225">
        <f t="shared" si="9"/>
        <v>0</v>
      </c>
      <c r="D618" s="231"/>
      <c r="E618" s="228"/>
    </row>
    <row r="619" spans="1:5" s="214" customFormat="1" ht="18.75" customHeight="1">
      <c r="A619" s="230" t="s">
        <v>1116</v>
      </c>
      <c r="B619" s="230" t="s">
        <v>1117</v>
      </c>
      <c r="C619" s="225">
        <f t="shared" si="9"/>
        <v>0</v>
      </c>
      <c r="D619" s="232"/>
      <c r="E619" s="227"/>
    </row>
    <row r="620" spans="1:5" s="215" customFormat="1" ht="18.75" customHeight="1">
      <c r="A620" s="230" t="s">
        <v>1118</v>
      </c>
      <c r="B620" s="230" t="s">
        <v>1119</v>
      </c>
      <c r="C620" s="225">
        <f t="shared" si="9"/>
        <v>20</v>
      </c>
      <c r="D620" s="231"/>
      <c r="E620" s="228">
        <v>20</v>
      </c>
    </row>
    <row r="621" spans="1:5" s="215" customFormat="1" ht="18.75" customHeight="1">
      <c r="A621" s="230" t="s">
        <v>1120</v>
      </c>
      <c r="B621" s="230" t="s">
        <v>1121</v>
      </c>
      <c r="C621" s="225">
        <f t="shared" si="9"/>
        <v>0</v>
      </c>
      <c r="D621" s="231"/>
      <c r="E621" s="228"/>
    </row>
    <row r="622" spans="1:5" ht="38.25" customHeight="1">
      <c r="A622" s="233" t="s">
        <v>1122</v>
      </c>
      <c r="B622" s="233" t="s">
        <v>1123</v>
      </c>
      <c r="C622" s="225">
        <f t="shared" si="9"/>
        <v>0</v>
      </c>
      <c r="D622" s="233"/>
      <c r="E622" s="233"/>
    </row>
    <row r="623" spans="1:5" ht="21" customHeight="1">
      <c r="A623" s="234" t="s">
        <v>1124</v>
      </c>
      <c r="B623" s="234" t="s">
        <v>1125</v>
      </c>
      <c r="C623" s="225">
        <f t="shared" si="9"/>
        <v>0</v>
      </c>
      <c r="D623" s="235"/>
      <c r="E623" s="236"/>
    </row>
    <row r="624" spans="1:5" ht="21" customHeight="1">
      <c r="A624" s="234" t="s">
        <v>1126</v>
      </c>
      <c r="B624" s="234" t="s">
        <v>1127</v>
      </c>
      <c r="C624" s="225">
        <f t="shared" si="9"/>
        <v>0</v>
      </c>
      <c r="D624" s="235"/>
      <c r="E624" s="236"/>
    </row>
    <row r="625" spans="1:5" ht="21" customHeight="1">
      <c r="A625" s="234" t="s">
        <v>1128</v>
      </c>
      <c r="B625" s="234" t="s">
        <v>1129</v>
      </c>
      <c r="C625" s="225">
        <f t="shared" si="9"/>
        <v>0</v>
      </c>
      <c r="D625" s="235"/>
      <c r="E625" s="236"/>
    </row>
    <row r="626" spans="1:5" ht="21" customHeight="1">
      <c r="A626" s="234" t="s">
        <v>1130</v>
      </c>
      <c r="B626" s="234" t="s">
        <v>1131</v>
      </c>
      <c r="C626" s="225">
        <f t="shared" si="9"/>
        <v>0</v>
      </c>
      <c r="D626" s="235"/>
      <c r="E626" s="236"/>
    </row>
    <row r="627" spans="1:5" ht="21" customHeight="1">
      <c r="A627" s="234" t="s">
        <v>1132</v>
      </c>
      <c r="B627" s="234" t="s">
        <v>1133</v>
      </c>
      <c r="C627" s="225">
        <f t="shared" si="9"/>
        <v>0</v>
      </c>
      <c r="D627" s="235"/>
      <c r="E627" s="236"/>
    </row>
    <row r="628" spans="1:5" ht="21" customHeight="1">
      <c r="A628" s="234" t="s">
        <v>1134</v>
      </c>
      <c r="B628" s="234" t="s">
        <v>1135</v>
      </c>
      <c r="C628" s="225">
        <f t="shared" si="9"/>
        <v>0</v>
      </c>
      <c r="D628" s="235"/>
      <c r="E628" s="236"/>
    </row>
    <row r="629" spans="1:5" ht="21" customHeight="1">
      <c r="A629" s="234" t="s">
        <v>1136</v>
      </c>
      <c r="B629" s="234" t="s">
        <v>1137</v>
      </c>
      <c r="C629" s="225">
        <f t="shared" si="9"/>
        <v>0</v>
      </c>
      <c r="D629" s="235"/>
      <c r="E629" s="236"/>
    </row>
    <row r="630" spans="1:5" ht="21" customHeight="1">
      <c r="A630" s="234" t="s">
        <v>1138</v>
      </c>
      <c r="B630" s="234" t="s">
        <v>1139</v>
      </c>
      <c r="C630" s="225">
        <f t="shared" si="9"/>
        <v>0</v>
      </c>
      <c r="D630" s="235"/>
      <c r="E630" s="236"/>
    </row>
    <row r="631" spans="1:5" ht="21" customHeight="1">
      <c r="A631" s="234" t="s">
        <v>1140</v>
      </c>
      <c r="B631" s="234" t="s">
        <v>1141</v>
      </c>
      <c r="C631" s="225">
        <f t="shared" si="9"/>
        <v>0</v>
      </c>
      <c r="D631" s="235"/>
      <c r="E631" s="236"/>
    </row>
    <row r="632" spans="1:5" ht="21" customHeight="1">
      <c r="A632" s="234" t="s">
        <v>1142</v>
      </c>
      <c r="B632" s="234" t="s">
        <v>1143</v>
      </c>
      <c r="C632" s="225">
        <f t="shared" si="9"/>
        <v>0</v>
      </c>
      <c r="D632" s="235"/>
      <c r="E632" s="236"/>
    </row>
    <row r="633" spans="1:5" ht="21" customHeight="1">
      <c r="A633" s="234" t="s">
        <v>1144</v>
      </c>
      <c r="B633" s="234" t="s">
        <v>1145</v>
      </c>
      <c r="C633" s="225">
        <f t="shared" si="9"/>
        <v>0</v>
      </c>
      <c r="D633" s="235"/>
      <c r="E633" s="236"/>
    </row>
    <row r="634" spans="1:5" ht="21" customHeight="1">
      <c r="A634" s="234" t="s">
        <v>1146</v>
      </c>
      <c r="B634" s="234" t="s">
        <v>1147</v>
      </c>
      <c r="C634" s="225">
        <f t="shared" si="9"/>
        <v>0</v>
      </c>
      <c r="D634" s="235"/>
      <c r="E634" s="236"/>
    </row>
    <row r="635" spans="1:5" ht="21" customHeight="1">
      <c r="A635" s="234" t="s">
        <v>1148</v>
      </c>
      <c r="B635" s="234" t="s">
        <v>1149</v>
      </c>
      <c r="C635" s="225">
        <f t="shared" si="9"/>
        <v>0</v>
      </c>
      <c r="D635" s="235"/>
      <c r="E635" s="236"/>
    </row>
    <row r="636" spans="1:5" ht="21" customHeight="1">
      <c r="A636" s="234" t="s">
        <v>1150</v>
      </c>
      <c r="B636" s="234" t="s">
        <v>1151</v>
      </c>
      <c r="C636" s="225">
        <f t="shared" si="9"/>
        <v>0</v>
      </c>
      <c r="D636" s="235"/>
      <c r="E636" s="236"/>
    </row>
    <row r="637" spans="1:5" ht="21" customHeight="1">
      <c r="A637" s="234" t="s">
        <v>1152</v>
      </c>
      <c r="B637" s="234" t="s">
        <v>1153</v>
      </c>
      <c r="C637" s="225">
        <f t="shared" si="9"/>
        <v>0</v>
      </c>
      <c r="D637" s="235"/>
      <c r="E637" s="236"/>
    </row>
    <row r="638" spans="1:5" ht="21" customHeight="1">
      <c r="A638" s="234" t="s">
        <v>1154</v>
      </c>
      <c r="B638" s="234" t="s">
        <v>1155</v>
      </c>
      <c r="C638" s="225">
        <f t="shared" si="9"/>
        <v>0</v>
      </c>
      <c r="D638" s="235"/>
      <c r="E638" s="236"/>
    </row>
    <row r="639" spans="1:5" ht="21" customHeight="1">
      <c r="A639" s="234" t="s">
        <v>1156</v>
      </c>
      <c r="B639" s="234" t="s">
        <v>1157</v>
      </c>
      <c r="C639" s="225">
        <f t="shared" si="9"/>
        <v>0</v>
      </c>
      <c r="D639" s="235"/>
      <c r="E639" s="236"/>
    </row>
    <row r="640" spans="1:5" ht="21" customHeight="1">
      <c r="A640" s="234" t="s">
        <v>1158</v>
      </c>
      <c r="B640" s="234" t="s">
        <v>1159</v>
      </c>
      <c r="C640" s="225">
        <f t="shared" si="9"/>
        <v>0</v>
      </c>
      <c r="D640" s="235"/>
      <c r="E640" s="236"/>
    </row>
    <row r="641" spans="1:5" ht="21" customHeight="1">
      <c r="A641" s="234" t="s">
        <v>1160</v>
      </c>
      <c r="B641" s="234" t="s">
        <v>1161</v>
      </c>
      <c r="C641" s="225">
        <f t="shared" si="9"/>
        <v>0</v>
      </c>
      <c r="D641" s="235"/>
      <c r="E641" s="236"/>
    </row>
    <row r="642" spans="1:5" ht="21" customHeight="1">
      <c r="A642" s="234" t="s">
        <v>1162</v>
      </c>
      <c r="B642" s="234" t="s">
        <v>1163</v>
      </c>
      <c r="C642" s="225">
        <f t="shared" si="9"/>
        <v>0</v>
      </c>
      <c r="D642" s="235"/>
      <c r="E642" s="236"/>
    </row>
    <row r="643" spans="1:5" ht="21" customHeight="1">
      <c r="A643" s="234" t="s">
        <v>1164</v>
      </c>
      <c r="B643" s="234" t="s">
        <v>1165</v>
      </c>
      <c r="C643" s="225">
        <f t="shared" si="9"/>
        <v>0</v>
      </c>
      <c r="D643" s="235"/>
      <c r="E643" s="236"/>
    </row>
    <row r="644" spans="1:5" ht="21" customHeight="1">
      <c r="A644" s="234" t="s">
        <v>1166</v>
      </c>
      <c r="B644" s="234" t="s">
        <v>1167</v>
      </c>
      <c r="C644" s="225">
        <f t="shared" si="9"/>
        <v>0</v>
      </c>
      <c r="D644" s="235"/>
      <c r="E644" s="236"/>
    </row>
    <row r="645" spans="1:5" ht="21" customHeight="1">
      <c r="A645" s="234" t="s">
        <v>1168</v>
      </c>
      <c r="B645" s="234" t="s">
        <v>1169</v>
      </c>
      <c r="C645" s="225">
        <f t="shared" si="9"/>
        <v>0</v>
      </c>
      <c r="D645" s="235"/>
      <c r="E645" s="236"/>
    </row>
    <row r="646" spans="1:5" ht="21" customHeight="1">
      <c r="A646" s="234" t="s">
        <v>1170</v>
      </c>
      <c r="B646" s="234" t="s">
        <v>1171</v>
      </c>
      <c r="C646" s="225">
        <f aca="true" t="shared" si="10" ref="C646:C709">SUM(D646:E646)</f>
        <v>87</v>
      </c>
      <c r="D646" s="235"/>
      <c r="E646" s="236">
        <f>62+25</f>
        <v>87</v>
      </c>
    </row>
    <row r="647" spans="1:5" ht="21" customHeight="1">
      <c r="A647" s="234" t="s">
        <v>1172</v>
      </c>
      <c r="B647" s="234" t="s">
        <v>1173</v>
      </c>
      <c r="C647" s="225">
        <f t="shared" si="10"/>
        <v>3</v>
      </c>
      <c r="D647" s="235"/>
      <c r="E647" s="236">
        <v>3</v>
      </c>
    </row>
    <row r="648" spans="1:5" ht="21" customHeight="1">
      <c r="A648" s="234" t="s">
        <v>1174</v>
      </c>
      <c r="B648" s="234" t="s">
        <v>1175</v>
      </c>
      <c r="C648" s="225">
        <f t="shared" si="10"/>
        <v>1</v>
      </c>
      <c r="D648" s="235"/>
      <c r="E648" s="236">
        <v>1</v>
      </c>
    </row>
    <row r="649" spans="1:5" ht="21" customHeight="1">
      <c r="A649" s="234" t="s">
        <v>1176</v>
      </c>
      <c r="B649" s="234" t="s">
        <v>1177</v>
      </c>
      <c r="C649" s="225">
        <f t="shared" si="10"/>
        <v>11</v>
      </c>
      <c r="D649" s="235"/>
      <c r="E649" s="236">
        <v>11</v>
      </c>
    </row>
    <row r="650" spans="1:5" ht="21" customHeight="1">
      <c r="A650" s="234" t="s">
        <v>1178</v>
      </c>
      <c r="B650" s="234" t="s">
        <v>1179</v>
      </c>
      <c r="C650" s="225">
        <f t="shared" si="10"/>
        <v>0</v>
      </c>
      <c r="D650" s="235"/>
      <c r="E650" s="236"/>
    </row>
    <row r="651" spans="1:5" ht="21" customHeight="1">
      <c r="A651" s="234" t="s">
        <v>1180</v>
      </c>
      <c r="B651" s="234" t="s">
        <v>1181</v>
      </c>
      <c r="C651" s="225">
        <f t="shared" si="10"/>
        <v>47</v>
      </c>
      <c r="D651" s="235"/>
      <c r="E651" s="236">
        <v>47</v>
      </c>
    </row>
    <row r="652" spans="1:5" ht="21" customHeight="1">
      <c r="A652" s="234" t="s">
        <v>1182</v>
      </c>
      <c r="B652" s="234" t="s">
        <v>1183</v>
      </c>
      <c r="C652" s="225">
        <f t="shared" si="10"/>
        <v>0</v>
      </c>
      <c r="D652" s="235"/>
      <c r="E652" s="236"/>
    </row>
    <row r="653" spans="1:5" ht="21" customHeight="1">
      <c r="A653" s="234" t="s">
        <v>1184</v>
      </c>
      <c r="B653" s="234" t="s">
        <v>1185</v>
      </c>
      <c r="C653" s="225">
        <f t="shared" si="10"/>
        <v>25</v>
      </c>
      <c r="D653" s="235"/>
      <c r="E653" s="236">
        <v>25</v>
      </c>
    </row>
    <row r="654" spans="1:5" ht="21" customHeight="1">
      <c r="A654" s="234" t="s">
        <v>1186</v>
      </c>
      <c r="B654" s="234" t="s">
        <v>1187</v>
      </c>
      <c r="C654" s="225">
        <f t="shared" si="10"/>
        <v>4</v>
      </c>
      <c r="D654" s="235"/>
      <c r="E654" s="236">
        <v>4</v>
      </c>
    </row>
    <row r="655" spans="1:5" ht="21" customHeight="1">
      <c r="A655" s="234" t="s">
        <v>1188</v>
      </c>
      <c r="B655" s="234" t="s">
        <v>1189</v>
      </c>
      <c r="C655" s="225">
        <f t="shared" si="10"/>
        <v>4</v>
      </c>
      <c r="D655" s="235"/>
      <c r="E655" s="236">
        <v>4</v>
      </c>
    </row>
    <row r="656" spans="1:5" ht="21" customHeight="1">
      <c r="A656" s="234" t="s">
        <v>1190</v>
      </c>
      <c r="B656" s="234" t="s">
        <v>1191</v>
      </c>
      <c r="C656" s="225">
        <f t="shared" si="10"/>
        <v>0</v>
      </c>
      <c r="D656" s="235"/>
      <c r="E656" s="236"/>
    </row>
    <row r="657" spans="1:5" ht="21" customHeight="1">
      <c r="A657" s="234" t="s">
        <v>1192</v>
      </c>
      <c r="B657" s="234" t="s">
        <v>1193</v>
      </c>
      <c r="C657" s="225">
        <f t="shared" si="10"/>
        <v>0</v>
      </c>
      <c r="D657" s="235"/>
      <c r="E657" s="236"/>
    </row>
    <row r="658" spans="1:5" ht="21" customHeight="1">
      <c r="A658" s="234" t="s">
        <v>1194</v>
      </c>
      <c r="B658" s="234" t="s">
        <v>1195</v>
      </c>
      <c r="C658" s="225">
        <f t="shared" si="10"/>
        <v>0</v>
      </c>
      <c r="D658" s="235"/>
      <c r="E658" s="236"/>
    </row>
    <row r="659" spans="1:5" ht="21" customHeight="1">
      <c r="A659" s="234" t="s">
        <v>1196</v>
      </c>
      <c r="B659" s="234" t="s">
        <v>1197</v>
      </c>
      <c r="C659" s="225">
        <f t="shared" si="10"/>
        <v>0</v>
      </c>
      <c r="D659" s="235"/>
      <c r="E659" s="236"/>
    </row>
    <row r="660" spans="1:5" ht="21" customHeight="1">
      <c r="A660" s="234" t="s">
        <v>1198</v>
      </c>
      <c r="B660" s="234" t="s">
        <v>1199</v>
      </c>
      <c r="C660" s="225">
        <f t="shared" si="10"/>
        <v>0</v>
      </c>
      <c r="D660" s="235"/>
      <c r="E660" s="236"/>
    </row>
    <row r="661" spans="1:5" ht="21" customHeight="1">
      <c r="A661" s="234" t="s">
        <v>1200</v>
      </c>
      <c r="B661" s="234" t="s">
        <v>1201</v>
      </c>
      <c r="C661" s="225">
        <f t="shared" si="10"/>
        <v>0</v>
      </c>
      <c r="D661" s="235"/>
      <c r="E661" s="236"/>
    </row>
    <row r="662" spans="1:5" ht="21" customHeight="1">
      <c r="A662" s="234" t="s">
        <v>1202</v>
      </c>
      <c r="B662" s="234" t="s">
        <v>1203</v>
      </c>
      <c r="C662" s="225">
        <f t="shared" si="10"/>
        <v>0</v>
      </c>
      <c r="D662" s="235"/>
      <c r="E662" s="236"/>
    </row>
    <row r="663" spans="1:5" ht="21" customHeight="1">
      <c r="A663" s="234" t="s">
        <v>1204</v>
      </c>
      <c r="B663" s="234" t="s">
        <v>1205</v>
      </c>
      <c r="C663" s="225">
        <f t="shared" si="10"/>
        <v>0</v>
      </c>
      <c r="D663" s="235"/>
      <c r="E663" s="236"/>
    </row>
    <row r="664" spans="1:5" ht="21" customHeight="1">
      <c r="A664" s="234" t="s">
        <v>1206</v>
      </c>
      <c r="B664" s="234" t="s">
        <v>1207</v>
      </c>
      <c r="C664" s="225">
        <f t="shared" si="10"/>
        <v>0</v>
      </c>
      <c r="D664" s="235"/>
      <c r="E664" s="236"/>
    </row>
    <row r="665" spans="1:5" ht="21" customHeight="1">
      <c r="A665" s="234" t="s">
        <v>1208</v>
      </c>
      <c r="B665" s="234" t="s">
        <v>1209</v>
      </c>
      <c r="C665" s="225">
        <f t="shared" si="10"/>
        <v>0</v>
      </c>
      <c r="D665" s="235"/>
      <c r="E665" s="236"/>
    </row>
    <row r="666" spans="1:5" ht="21" customHeight="1">
      <c r="A666" s="234" t="s">
        <v>1210</v>
      </c>
      <c r="B666" s="234" t="s">
        <v>1211</v>
      </c>
      <c r="C666" s="225">
        <f t="shared" si="10"/>
        <v>0</v>
      </c>
      <c r="D666" s="235"/>
      <c r="E666" s="236"/>
    </row>
    <row r="667" spans="1:5" ht="21" customHeight="1">
      <c r="A667" s="234" t="s">
        <v>1212</v>
      </c>
      <c r="B667" s="234" t="s">
        <v>1213</v>
      </c>
      <c r="C667" s="225">
        <f t="shared" si="10"/>
        <v>7</v>
      </c>
      <c r="D667" s="235"/>
      <c r="E667" s="236">
        <v>7</v>
      </c>
    </row>
    <row r="668" spans="1:5" ht="21" customHeight="1">
      <c r="A668" s="234" t="s">
        <v>1214</v>
      </c>
      <c r="B668" s="234" t="s">
        <v>94</v>
      </c>
      <c r="C668" s="225">
        <f t="shared" si="10"/>
        <v>0</v>
      </c>
      <c r="D668" s="235"/>
      <c r="E668" s="236"/>
    </row>
    <row r="669" spans="1:5" ht="21" customHeight="1">
      <c r="A669" s="234" t="s">
        <v>1215</v>
      </c>
      <c r="B669" s="234" t="s">
        <v>96</v>
      </c>
      <c r="C669" s="225">
        <f t="shared" si="10"/>
        <v>0</v>
      </c>
      <c r="D669" s="235"/>
      <c r="E669" s="236"/>
    </row>
    <row r="670" spans="1:5" ht="21" customHeight="1">
      <c r="A670" s="234" t="s">
        <v>1216</v>
      </c>
      <c r="B670" s="234" t="s">
        <v>98</v>
      </c>
      <c r="C670" s="225">
        <f t="shared" si="10"/>
        <v>0</v>
      </c>
      <c r="D670" s="235"/>
      <c r="E670" s="236"/>
    </row>
    <row r="671" spans="1:5" ht="21" customHeight="1">
      <c r="A671" s="234" t="s">
        <v>1217</v>
      </c>
      <c r="B671" s="234" t="s">
        <v>1218</v>
      </c>
      <c r="C671" s="225">
        <f t="shared" si="10"/>
        <v>0</v>
      </c>
      <c r="D671" s="235"/>
      <c r="E671" s="236"/>
    </row>
    <row r="672" spans="1:5" ht="21" customHeight="1">
      <c r="A672" s="234" t="s">
        <v>1219</v>
      </c>
      <c r="B672" s="234" t="s">
        <v>1220</v>
      </c>
      <c r="C672" s="225">
        <f t="shared" si="10"/>
        <v>0</v>
      </c>
      <c r="D672" s="235"/>
      <c r="E672" s="236"/>
    </row>
    <row r="673" spans="1:5" ht="21" customHeight="1">
      <c r="A673" s="234" t="s">
        <v>1221</v>
      </c>
      <c r="B673" s="234" t="s">
        <v>1222</v>
      </c>
      <c r="C673" s="225">
        <f t="shared" si="10"/>
        <v>0</v>
      </c>
      <c r="D673" s="235"/>
      <c r="E673" s="236"/>
    </row>
    <row r="674" spans="1:5" ht="21" customHeight="1">
      <c r="A674" s="234" t="s">
        <v>1223</v>
      </c>
      <c r="B674" s="234" t="s">
        <v>1224</v>
      </c>
      <c r="C674" s="225">
        <f t="shared" si="10"/>
        <v>0</v>
      </c>
      <c r="D674" s="235"/>
      <c r="E674" s="236"/>
    </row>
    <row r="675" spans="1:5" ht="21" customHeight="1">
      <c r="A675" s="234" t="s">
        <v>1225</v>
      </c>
      <c r="B675" s="234" t="s">
        <v>1226</v>
      </c>
      <c r="C675" s="225">
        <f t="shared" si="10"/>
        <v>7</v>
      </c>
      <c r="D675" s="235"/>
      <c r="E675" s="236">
        <v>7</v>
      </c>
    </row>
    <row r="676" spans="1:5" ht="21" customHeight="1">
      <c r="A676" s="234" t="s">
        <v>1227</v>
      </c>
      <c r="B676" s="234" t="s">
        <v>1228</v>
      </c>
      <c r="C676" s="225">
        <f t="shared" si="10"/>
        <v>0</v>
      </c>
      <c r="D676" s="235"/>
      <c r="E676" s="236"/>
    </row>
    <row r="677" spans="1:5" ht="21" customHeight="1">
      <c r="A677" s="234" t="s">
        <v>1229</v>
      </c>
      <c r="B677" s="234" t="s">
        <v>1230</v>
      </c>
      <c r="C677" s="225">
        <f t="shared" si="10"/>
        <v>0</v>
      </c>
      <c r="D677" s="235"/>
      <c r="E677" s="236"/>
    </row>
    <row r="678" spans="1:5" ht="21" customHeight="1">
      <c r="A678" s="234" t="s">
        <v>1231</v>
      </c>
      <c r="B678" s="234" t="s">
        <v>1232</v>
      </c>
      <c r="C678" s="225">
        <f t="shared" si="10"/>
        <v>0</v>
      </c>
      <c r="D678" s="235"/>
      <c r="E678" s="236"/>
    </row>
    <row r="679" spans="1:5" ht="21" customHeight="1">
      <c r="A679" s="234" t="s">
        <v>1233</v>
      </c>
      <c r="B679" s="234" t="s">
        <v>1234</v>
      </c>
      <c r="C679" s="225">
        <f t="shared" si="10"/>
        <v>0</v>
      </c>
      <c r="D679" s="236"/>
      <c r="E679" s="236"/>
    </row>
    <row r="680" spans="1:5" ht="21" customHeight="1">
      <c r="A680" s="234" t="s">
        <v>1235</v>
      </c>
      <c r="B680" s="234" t="s">
        <v>1236</v>
      </c>
      <c r="C680" s="225">
        <f t="shared" si="10"/>
        <v>0</v>
      </c>
      <c r="D680" s="236"/>
      <c r="E680" s="236"/>
    </row>
    <row r="681" spans="1:5" ht="21" customHeight="1">
      <c r="A681" s="234" t="s">
        <v>1237</v>
      </c>
      <c r="B681" s="234" t="s">
        <v>1238</v>
      </c>
      <c r="C681" s="225">
        <f t="shared" si="10"/>
        <v>0</v>
      </c>
      <c r="D681" s="236"/>
      <c r="E681" s="236"/>
    </row>
    <row r="682" spans="1:5" ht="21" customHeight="1">
      <c r="A682" s="234" t="s">
        <v>1239</v>
      </c>
      <c r="B682" s="234" t="s">
        <v>94</v>
      </c>
      <c r="C682" s="225">
        <f t="shared" si="10"/>
        <v>0</v>
      </c>
      <c r="D682" s="236"/>
      <c r="E682" s="236"/>
    </row>
    <row r="683" spans="1:5" ht="21" customHeight="1">
      <c r="A683" s="234" t="s">
        <v>1240</v>
      </c>
      <c r="B683" s="234" t="s">
        <v>96</v>
      </c>
      <c r="C683" s="225">
        <f t="shared" si="10"/>
        <v>0</v>
      </c>
      <c r="D683" s="236"/>
      <c r="E683" s="236"/>
    </row>
    <row r="684" spans="1:5" ht="21" customHeight="1">
      <c r="A684" s="234" t="s">
        <v>1241</v>
      </c>
      <c r="B684" s="234" t="s">
        <v>98</v>
      </c>
      <c r="C684" s="225">
        <f t="shared" si="10"/>
        <v>0</v>
      </c>
      <c r="D684" s="236"/>
      <c r="E684" s="236"/>
    </row>
    <row r="685" spans="1:5" ht="21" customHeight="1">
      <c r="A685" s="234" t="s">
        <v>1242</v>
      </c>
      <c r="B685" s="234" t="s">
        <v>1243</v>
      </c>
      <c r="C685" s="225">
        <f t="shared" si="10"/>
        <v>0</v>
      </c>
      <c r="D685" s="236"/>
      <c r="E685" s="236"/>
    </row>
    <row r="686" spans="1:5" ht="21" customHeight="1">
      <c r="A686" s="234" t="s">
        <v>1244</v>
      </c>
      <c r="B686" s="234" t="s">
        <v>1245</v>
      </c>
      <c r="C686" s="225">
        <f t="shared" si="10"/>
        <v>3</v>
      </c>
      <c r="D686" s="236"/>
      <c r="E686" s="236">
        <v>3</v>
      </c>
    </row>
    <row r="687" spans="1:5" ht="21" customHeight="1">
      <c r="A687" s="234" t="s">
        <v>1246</v>
      </c>
      <c r="B687" s="234" t="s">
        <v>1247</v>
      </c>
      <c r="C687" s="225">
        <f t="shared" si="10"/>
        <v>0</v>
      </c>
      <c r="D687" s="236"/>
      <c r="E687" s="236"/>
    </row>
    <row r="688" spans="1:5" ht="21" customHeight="1">
      <c r="A688" s="234" t="s">
        <v>1248</v>
      </c>
      <c r="B688" s="234" t="s">
        <v>1249</v>
      </c>
      <c r="C688" s="225">
        <f t="shared" si="10"/>
        <v>3</v>
      </c>
      <c r="D688" s="236"/>
      <c r="E688" s="236">
        <v>3</v>
      </c>
    </row>
    <row r="689" spans="1:5" ht="21" customHeight="1">
      <c r="A689" s="234" t="s">
        <v>1250</v>
      </c>
      <c r="B689" s="234" t="s">
        <v>1251</v>
      </c>
      <c r="C689" s="225">
        <f t="shared" si="10"/>
        <v>20</v>
      </c>
      <c r="D689" s="236"/>
      <c r="E689" s="236">
        <v>20</v>
      </c>
    </row>
    <row r="690" spans="1:5" ht="21" customHeight="1">
      <c r="A690" s="234" t="s">
        <v>1252</v>
      </c>
      <c r="B690" s="234" t="s">
        <v>1253</v>
      </c>
      <c r="C690" s="225">
        <f t="shared" si="10"/>
        <v>20</v>
      </c>
      <c r="D690" s="236"/>
      <c r="E690" s="236">
        <v>20</v>
      </c>
    </row>
    <row r="691" spans="1:5" ht="21" customHeight="1">
      <c r="A691" s="234" t="s">
        <v>1254</v>
      </c>
      <c r="B691" s="234" t="s">
        <v>1255</v>
      </c>
      <c r="C691" s="225">
        <f t="shared" si="10"/>
        <v>0</v>
      </c>
      <c r="D691" s="236"/>
      <c r="E691" s="236"/>
    </row>
    <row r="692" spans="1:5" ht="21" customHeight="1">
      <c r="A692" s="234" t="s">
        <v>1256</v>
      </c>
      <c r="B692" s="234" t="s">
        <v>1257</v>
      </c>
      <c r="C692" s="225">
        <f t="shared" si="10"/>
        <v>20</v>
      </c>
      <c r="D692" s="236"/>
      <c r="E692" s="236">
        <v>20</v>
      </c>
    </row>
    <row r="693" spans="1:5" ht="21" customHeight="1">
      <c r="A693" s="234" t="s">
        <v>1258</v>
      </c>
      <c r="B693" s="234" t="s">
        <v>1259</v>
      </c>
      <c r="C693" s="225">
        <f t="shared" si="10"/>
        <v>0</v>
      </c>
      <c r="D693" s="236"/>
      <c r="E693" s="236"/>
    </row>
    <row r="694" spans="1:5" ht="21" customHeight="1">
      <c r="A694" s="234" t="s">
        <v>1260</v>
      </c>
      <c r="B694" s="234" t="s">
        <v>1261</v>
      </c>
      <c r="C694" s="225">
        <f t="shared" si="10"/>
        <v>20</v>
      </c>
      <c r="D694" s="236"/>
      <c r="E694" s="236">
        <v>20</v>
      </c>
    </row>
    <row r="695" spans="1:5" ht="21" customHeight="1">
      <c r="A695" s="234" t="s">
        <v>1262</v>
      </c>
      <c r="B695" s="234" t="s">
        <v>1263</v>
      </c>
      <c r="C695" s="225">
        <f t="shared" si="10"/>
        <v>0</v>
      </c>
      <c r="D695" s="236"/>
      <c r="E695" s="236"/>
    </row>
    <row r="696" spans="1:5" ht="21" customHeight="1">
      <c r="A696" s="234" t="s">
        <v>1264</v>
      </c>
      <c r="B696" s="234" t="s">
        <v>1265</v>
      </c>
      <c r="C696" s="225">
        <f t="shared" si="10"/>
        <v>0</v>
      </c>
      <c r="D696" s="236"/>
      <c r="E696" s="236"/>
    </row>
    <row r="697" spans="1:5" ht="21" customHeight="1">
      <c r="A697" s="234" t="s">
        <v>1266</v>
      </c>
      <c r="B697" s="234" t="s">
        <v>1267</v>
      </c>
      <c r="C697" s="225">
        <f t="shared" si="10"/>
        <v>0</v>
      </c>
      <c r="D697" s="236"/>
      <c r="E697" s="236"/>
    </row>
    <row r="698" spans="1:5" ht="21" customHeight="1">
      <c r="A698" s="234" t="s">
        <v>1268</v>
      </c>
      <c r="B698" s="234" t="s">
        <v>1269</v>
      </c>
      <c r="C698" s="225">
        <f t="shared" si="10"/>
        <v>574</v>
      </c>
      <c r="D698" s="236"/>
      <c r="E698" s="236">
        <v>574</v>
      </c>
    </row>
    <row r="699" spans="1:5" ht="21" customHeight="1">
      <c r="A699" s="234" t="s">
        <v>1270</v>
      </c>
      <c r="B699" s="234" t="s">
        <v>1271</v>
      </c>
      <c r="C699" s="225">
        <f t="shared" si="10"/>
        <v>0</v>
      </c>
      <c r="D699" s="236"/>
      <c r="E699" s="236"/>
    </row>
    <row r="700" spans="1:5" ht="21" customHeight="1">
      <c r="A700" s="234" t="s">
        <v>1272</v>
      </c>
      <c r="B700" s="234" t="s">
        <v>1273</v>
      </c>
      <c r="C700" s="225">
        <f t="shared" si="10"/>
        <v>574</v>
      </c>
      <c r="D700" s="236"/>
      <c r="E700" s="236">
        <v>574</v>
      </c>
    </row>
    <row r="701" spans="1:5" ht="21" customHeight="1">
      <c r="A701" s="234" t="s">
        <v>1274</v>
      </c>
      <c r="B701" s="234" t="s">
        <v>1275</v>
      </c>
      <c r="C701" s="225">
        <f t="shared" si="10"/>
        <v>51</v>
      </c>
      <c r="D701" s="236"/>
      <c r="E701" s="236">
        <v>51</v>
      </c>
    </row>
    <row r="702" spans="1:5" ht="21" customHeight="1">
      <c r="A702" s="234" t="s">
        <v>1276</v>
      </c>
      <c r="B702" s="234" t="s">
        <v>1277</v>
      </c>
      <c r="C702" s="225">
        <f t="shared" si="10"/>
        <v>0</v>
      </c>
      <c r="D702" s="236"/>
      <c r="E702" s="236"/>
    </row>
    <row r="703" spans="1:5" ht="21" customHeight="1">
      <c r="A703" s="234" t="s">
        <v>1278</v>
      </c>
      <c r="B703" s="234" t="s">
        <v>1279</v>
      </c>
      <c r="C703" s="225">
        <f t="shared" si="10"/>
        <v>51</v>
      </c>
      <c r="D703" s="236"/>
      <c r="E703" s="236">
        <v>51</v>
      </c>
    </row>
    <row r="704" spans="1:5" ht="21" customHeight="1">
      <c r="A704" s="234" t="s">
        <v>1280</v>
      </c>
      <c r="B704" s="234" t="s">
        <v>1281</v>
      </c>
      <c r="C704" s="225">
        <f t="shared" si="10"/>
        <v>0</v>
      </c>
      <c r="D704" s="236"/>
      <c r="E704" s="236"/>
    </row>
    <row r="705" spans="1:5" ht="21" customHeight="1">
      <c r="A705" s="234" t="s">
        <v>1282</v>
      </c>
      <c r="B705" s="234" t="s">
        <v>1283</v>
      </c>
      <c r="C705" s="225">
        <f t="shared" si="10"/>
        <v>23</v>
      </c>
      <c r="D705" s="236">
        <v>23</v>
      </c>
      <c r="E705" s="236"/>
    </row>
    <row r="706" spans="1:5" ht="21" customHeight="1">
      <c r="A706" s="234" t="s">
        <v>1284</v>
      </c>
      <c r="B706" s="234" t="s">
        <v>1285</v>
      </c>
      <c r="C706" s="225">
        <f t="shared" si="10"/>
        <v>12</v>
      </c>
      <c r="D706" s="236">
        <v>12</v>
      </c>
      <c r="E706" s="236"/>
    </row>
    <row r="707" spans="1:5" ht="21" customHeight="1">
      <c r="A707" s="234" t="s">
        <v>1286</v>
      </c>
      <c r="B707" s="234" t="s">
        <v>1287</v>
      </c>
      <c r="C707" s="225">
        <f t="shared" si="10"/>
        <v>0</v>
      </c>
      <c r="D707" s="236"/>
      <c r="E707" s="236"/>
    </row>
    <row r="708" spans="1:5" ht="21" customHeight="1">
      <c r="A708" s="234" t="s">
        <v>1288</v>
      </c>
      <c r="B708" s="234" t="s">
        <v>1289</v>
      </c>
      <c r="C708" s="225">
        <f t="shared" si="10"/>
        <v>11</v>
      </c>
      <c r="D708" s="236">
        <v>11</v>
      </c>
      <c r="E708" s="236"/>
    </row>
    <row r="709" spans="1:5" ht="21" customHeight="1">
      <c r="A709" s="234" t="s">
        <v>1290</v>
      </c>
      <c r="B709" s="234" t="s">
        <v>1291</v>
      </c>
      <c r="C709" s="225">
        <f t="shared" si="10"/>
        <v>0</v>
      </c>
      <c r="D709" s="236"/>
      <c r="E709" s="236"/>
    </row>
    <row r="710" spans="1:5" ht="21" customHeight="1">
      <c r="A710" s="234" t="s">
        <v>1292</v>
      </c>
      <c r="B710" s="234" t="s">
        <v>1293</v>
      </c>
      <c r="C710" s="225">
        <f aca="true" t="shared" si="11" ref="C710:C773">SUM(D710:E710)</f>
        <v>0</v>
      </c>
      <c r="D710" s="236"/>
      <c r="E710" s="236"/>
    </row>
    <row r="711" spans="1:5" ht="21" customHeight="1">
      <c r="A711" s="234" t="s">
        <v>1294</v>
      </c>
      <c r="B711" s="234" t="s">
        <v>1293</v>
      </c>
      <c r="C711" s="225">
        <f t="shared" si="11"/>
        <v>0</v>
      </c>
      <c r="D711" s="236"/>
      <c r="E711" s="236"/>
    </row>
    <row r="712" spans="1:5" ht="21" customHeight="1">
      <c r="A712" s="234" t="s">
        <v>1295</v>
      </c>
      <c r="B712" s="234" t="s">
        <v>57</v>
      </c>
      <c r="C712" s="225">
        <f t="shared" si="11"/>
        <v>407</v>
      </c>
      <c r="D712" s="236">
        <v>174</v>
      </c>
      <c r="E712" s="236">
        <f>160+73</f>
        <v>233</v>
      </c>
    </row>
    <row r="713" spans="1:5" ht="21" customHeight="1">
      <c r="A713" s="234" t="s">
        <v>1296</v>
      </c>
      <c r="B713" s="234" t="s">
        <v>1297</v>
      </c>
      <c r="C713" s="225">
        <f t="shared" si="11"/>
        <v>7</v>
      </c>
      <c r="D713" s="236"/>
      <c r="E713" s="236">
        <v>7</v>
      </c>
    </row>
    <row r="714" spans="1:5" ht="21" customHeight="1">
      <c r="A714" s="234" t="s">
        <v>1298</v>
      </c>
      <c r="B714" s="234" t="s">
        <v>94</v>
      </c>
      <c r="C714" s="225">
        <f t="shared" si="11"/>
        <v>0</v>
      </c>
      <c r="D714" s="236"/>
      <c r="E714" s="236"/>
    </row>
    <row r="715" spans="1:5" ht="21" customHeight="1">
      <c r="A715" s="234" t="s">
        <v>1299</v>
      </c>
      <c r="B715" s="234" t="s">
        <v>96</v>
      </c>
      <c r="C715" s="225">
        <f t="shared" si="11"/>
        <v>0</v>
      </c>
      <c r="D715" s="236"/>
      <c r="E715" s="236"/>
    </row>
    <row r="716" spans="1:5" ht="21" customHeight="1">
      <c r="A716" s="234" t="s">
        <v>1300</v>
      </c>
      <c r="B716" s="234" t="s">
        <v>98</v>
      </c>
      <c r="C716" s="225">
        <f t="shared" si="11"/>
        <v>0</v>
      </c>
      <c r="D716" s="236"/>
      <c r="E716" s="236"/>
    </row>
    <row r="717" spans="1:5" ht="21" customHeight="1">
      <c r="A717" s="234" t="s">
        <v>1301</v>
      </c>
      <c r="B717" s="234" t="s">
        <v>1302</v>
      </c>
      <c r="C717" s="225">
        <f t="shared" si="11"/>
        <v>7</v>
      </c>
      <c r="D717" s="236"/>
      <c r="E717" s="236">
        <v>7</v>
      </c>
    </row>
    <row r="718" spans="1:5" ht="21" customHeight="1">
      <c r="A718" s="234" t="s">
        <v>1303</v>
      </c>
      <c r="B718" s="234" t="s">
        <v>1304</v>
      </c>
      <c r="C718" s="225">
        <f t="shared" si="11"/>
        <v>0</v>
      </c>
      <c r="D718" s="236"/>
      <c r="E718" s="236"/>
    </row>
    <row r="719" spans="1:5" ht="21" customHeight="1">
      <c r="A719" s="234" t="s">
        <v>1305</v>
      </c>
      <c r="B719" s="234" t="s">
        <v>1306</v>
      </c>
      <c r="C719" s="225">
        <f t="shared" si="11"/>
        <v>0</v>
      </c>
      <c r="D719" s="236"/>
      <c r="E719" s="236"/>
    </row>
    <row r="720" spans="1:5" ht="21" customHeight="1">
      <c r="A720" s="234" t="s">
        <v>1307</v>
      </c>
      <c r="B720" s="234" t="s">
        <v>1308</v>
      </c>
      <c r="C720" s="225">
        <f t="shared" si="11"/>
        <v>0</v>
      </c>
      <c r="D720" s="236"/>
      <c r="E720" s="236"/>
    </row>
    <row r="721" spans="1:5" ht="21" customHeight="1">
      <c r="A721" s="234" t="s">
        <v>1309</v>
      </c>
      <c r="B721" s="234" t="s">
        <v>1310</v>
      </c>
      <c r="C721" s="225">
        <f t="shared" si="11"/>
        <v>0</v>
      </c>
      <c r="D721" s="236"/>
      <c r="E721" s="236"/>
    </row>
    <row r="722" spans="1:5" ht="21" customHeight="1">
      <c r="A722" s="234" t="s">
        <v>1311</v>
      </c>
      <c r="B722" s="234" t="s">
        <v>1312</v>
      </c>
      <c r="C722" s="225">
        <f t="shared" si="11"/>
        <v>0</v>
      </c>
      <c r="D722" s="236"/>
      <c r="E722" s="236"/>
    </row>
    <row r="723" spans="1:5" ht="21" customHeight="1">
      <c r="A723" s="234" t="s">
        <v>1313</v>
      </c>
      <c r="B723" s="234" t="s">
        <v>1314</v>
      </c>
      <c r="C723" s="225">
        <f t="shared" si="11"/>
        <v>0</v>
      </c>
      <c r="D723" s="236"/>
      <c r="E723" s="236"/>
    </row>
    <row r="724" spans="1:5" ht="21" customHeight="1">
      <c r="A724" s="234" t="s">
        <v>1315</v>
      </c>
      <c r="B724" s="234" t="s">
        <v>1316</v>
      </c>
      <c r="C724" s="225">
        <f t="shared" si="11"/>
        <v>0</v>
      </c>
      <c r="D724" s="236"/>
      <c r="E724" s="236"/>
    </row>
    <row r="725" spans="1:5" ht="21" customHeight="1">
      <c r="A725" s="234" t="s">
        <v>1317</v>
      </c>
      <c r="B725" s="234" t="s">
        <v>1318</v>
      </c>
      <c r="C725" s="225">
        <f t="shared" si="11"/>
        <v>0</v>
      </c>
      <c r="D725" s="236"/>
      <c r="E725" s="236"/>
    </row>
    <row r="726" spans="1:5" ht="21" customHeight="1">
      <c r="A726" s="234" t="s">
        <v>1319</v>
      </c>
      <c r="B726" s="234" t="s">
        <v>1320</v>
      </c>
      <c r="C726" s="225">
        <f t="shared" si="11"/>
        <v>0</v>
      </c>
      <c r="D726" s="236"/>
      <c r="E726" s="236"/>
    </row>
    <row r="727" spans="1:5" ht="21" customHeight="1">
      <c r="A727" s="234" t="s">
        <v>1321</v>
      </c>
      <c r="B727" s="234" t="s">
        <v>1322</v>
      </c>
      <c r="C727" s="225">
        <f t="shared" si="11"/>
        <v>0</v>
      </c>
      <c r="D727" s="236"/>
      <c r="E727" s="236"/>
    </row>
    <row r="728" spans="1:5" ht="21" customHeight="1">
      <c r="A728" s="234" t="s">
        <v>1323</v>
      </c>
      <c r="B728" s="234" t="s">
        <v>1324</v>
      </c>
      <c r="C728" s="225">
        <f t="shared" si="11"/>
        <v>0</v>
      </c>
      <c r="D728" s="236"/>
      <c r="E728" s="236"/>
    </row>
    <row r="729" spans="1:5" ht="21" customHeight="1">
      <c r="A729" s="234" t="s">
        <v>1325</v>
      </c>
      <c r="B729" s="234" t="s">
        <v>1326</v>
      </c>
      <c r="C729" s="225">
        <f t="shared" si="11"/>
        <v>0</v>
      </c>
      <c r="D729" s="236"/>
      <c r="E729" s="236"/>
    </row>
    <row r="730" spans="1:5" ht="21" customHeight="1">
      <c r="A730" s="234" t="s">
        <v>1327</v>
      </c>
      <c r="B730" s="234" t="s">
        <v>1328</v>
      </c>
      <c r="C730" s="225">
        <f t="shared" si="11"/>
        <v>0</v>
      </c>
      <c r="D730" s="236"/>
      <c r="E730" s="236"/>
    </row>
    <row r="731" spans="1:5" ht="21" customHeight="1">
      <c r="A731" s="234" t="s">
        <v>1329</v>
      </c>
      <c r="B731" s="234" t="s">
        <v>1330</v>
      </c>
      <c r="C731" s="225">
        <f t="shared" si="11"/>
        <v>16</v>
      </c>
      <c r="D731" s="236"/>
      <c r="E731" s="236">
        <f>10+6</f>
        <v>16</v>
      </c>
    </row>
    <row r="732" spans="1:5" ht="21" customHeight="1">
      <c r="A732" s="234" t="s">
        <v>1331</v>
      </c>
      <c r="B732" s="234" t="s">
        <v>1332</v>
      </c>
      <c r="C732" s="225">
        <f t="shared" si="11"/>
        <v>0</v>
      </c>
      <c r="D732" s="236"/>
      <c r="E732" s="236"/>
    </row>
    <row r="733" spans="1:5" ht="21" customHeight="1">
      <c r="A733" s="234" t="s">
        <v>1333</v>
      </c>
      <c r="B733" s="234" t="s">
        <v>1334</v>
      </c>
      <c r="C733" s="225">
        <f t="shared" si="11"/>
        <v>0</v>
      </c>
      <c r="D733" s="236"/>
      <c r="E733" s="236"/>
    </row>
    <row r="734" spans="1:5" ht="21" customHeight="1">
      <c r="A734" s="234" t="s">
        <v>1335</v>
      </c>
      <c r="B734" s="234" t="s">
        <v>1336</v>
      </c>
      <c r="C734" s="225">
        <f t="shared" si="11"/>
        <v>16</v>
      </c>
      <c r="D734" s="236"/>
      <c r="E734" s="236">
        <f>10+6</f>
        <v>16</v>
      </c>
    </row>
    <row r="735" spans="1:5" ht="21" customHeight="1">
      <c r="A735" s="234" t="s">
        <v>1337</v>
      </c>
      <c r="B735" s="234" t="s">
        <v>1338</v>
      </c>
      <c r="C735" s="225">
        <f t="shared" si="11"/>
        <v>99</v>
      </c>
      <c r="D735" s="236"/>
      <c r="E735" s="236">
        <f>33+66</f>
        <v>99</v>
      </c>
    </row>
    <row r="736" spans="1:5" ht="21" customHeight="1">
      <c r="A736" s="234" t="s">
        <v>1339</v>
      </c>
      <c r="B736" s="234" t="s">
        <v>1340</v>
      </c>
      <c r="C736" s="225">
        <f t="shared" si="11"/>
        <v>0</v>
      </c>
      <c r="D736" s="236"/>
      <c r="E736" s="236"/>
    </row>
    <row r="737" spans="1:5" ht="21" customHeight="1">
      <c r="A737" s="234" t="s">
        <v>1341</v>
      </c>
      <c r="B737" s="234" t="s">
        <v>1342</v>
      </c>
      <c r="C737" s="225">
        <f t="shared" si="11"/>
        <v>0</v>
      </c>
      <c r="D737" s="236"/>
      <c r="E737" s="236"/>
    </row>
    <row r="738" spans="1:5" ht="21" customHeight="1">
      <c r="A738" s="234" t="s">
        <v>1343</v>
      </c>
      <c r="B738" s="234" t="s">
        <v>1344</v>
      </c>
      <c r="C738" s="225">
        <f t="shared" si="11"/>
        <v>0</v>
      </c>
      <c r="D738" s="236"/>
      <c r="E738" s="236"/>
    </row>
    <row r="739" spans="1:5" ht="21" customHeight="1">
      <c r="A739" s="234" t="s">
        <v>1345</v>
      </c>
      <c r="B739" s="234" t="s">
        <v>1346</v>
      </c>
      <c r="C739" s="225">
        <f t="shared" si="11"/>
        <v>0</v>
      </c>
      <c r="D739" s="236"/>
      <c r="E739" s="236"/>
    </row>
    <row r="740" spans="1:5" ht="21" customHeight="1">
      <c r="A740" s="234" t="s">
        <v>1347</v>
      </c>
      <c r="B740" s="234" t="s">
        <v>1348</v>
      </c>
      <c r="C740" s="225">
        <f t="shared" si="11"/>
        <v>0</v>
      </c>
      <c r="D740" s="236"/>
      <c r="E740" s="236"/>
    </row>
    <row r="741" spans="1:5" ht="21" customHeight="1">
      <c r="A741" s="234" t="s">
        <v>1349</v>
      </c>
      <c r="B741" s="234" t="s">
        <v>1350</v>
      </c>
      <c r="C741" s="225">
        <f t="shared" si="11"/>
        <v>0</v>
      </c>
      <c r="D741" s="236"/>
      <c r="E741" s="236"/>
    </row>
    <row r="742" spans="1:5" ht="21" customHeight="1">
      <c r="A742" s="234" t="s">
        <v>1351</v>
      </c>
      <c r="B742" s="234" t="s">
        <v>1352</v>
      </c>
      <c r="C742" s="225">
        <f t="shared" si="11"/>
        <v>0</v>
      </c>
      <c r="D742" s="236"/>
      <c r="E742" s="236"/>
    </row>
    <row r="743" spans="1:5" ht="21" customHeight="1">
      <c r="A743" s="234" t="s">
        <v>1353</v>
      </c>
      <c r="B743" s="234" t="s">
        <v>1354</v>
      </c>
      <c r="C743" s="225">
        <f t="shared" si="11"/>
        <v>95</v>
      </c>
      <c r="D743" s="236"/>
      <c r="E743" s="236">
        <f>29+66</f>
        <v>95</v>
      </c>
    </row>
    <row r="744" spans="1:5" ht="21" customHeight="1">
      <c r="A744" s="234" t="s">
        <v>1355</v>
      </c>
      <c r="B744" s="234" t="s">
        <v>1356</v>
      </c>
      <c r="C744" s="225">
        <f t="shared" si="11"/>
        <v>0</v>
      </c>
      <c r="D744" s="236"/>
      <c r="E744" s="236"/>
    </row>
    <row r="745" spans="1:5" ht="21" customHeight="1">
      <c r="A745" s="234" t="s">
        <v>1357</v>
      </c>
      <c r="B745" s="234" t="s">
        <v>1358</v>
      </c>
      <c r="C745" s="225">
        <f t="shared" si="11"/>
        <v>0</v>
      </c>
      <c r="D745" s="236"/>
      <c r="E745" s="236"/>
    </row>
    <row r="746" spans="1:5" ht="21" customHeight="1">
      <c r="A746" s="234" t="s">
        <v>1359</v>
      </c>
      <c r="B746" s="234" t="s">
        <v>1360</v>
      </c>
      <c r="C746" s="225">
        <f t="shared" si="11"/>
        <v>4</v>
      </c>
      <c r="D746" s="236"/>
      <c r="E746" s="236">
        <v>4</v>
      </c>
    </row>
    <row r="747" spans="1:5" ht="21" customHeight="1">
      <c r="A747" s="234" t="s">
        <v>1361</v>
      </c>
      <c r="B747" s="234" t="s">
        <v>1362</v>
      </c>
      <c r="C747" s="225">
        <f t="shared" si="11"/>
        <v>0</v>
      </c>
      <c r="D747" s="236"/>
      <c r="E747" s="236"/>
    </row>
    <row r="748" spans="1:5" ht="21" customHeight="1">
      <c r="A748" s="234" t="s">
        <v>1363</v>
      </c>
      <c r="B748" s="234" t="s">
        <v>1364</v>
      </c>
      <c r="C748" s="225">
        <f t="shared" si="11"/>
        <v>0</v>
      </c>
      <c r="D748" s="236"/>
      <c r="E748" s="236"/>
    </row>
    <row r="749" spans="1:5" ht="21" customHeight="1">
      <c r="A749" s="234" t="s">
        <v>1365</v>
      </c>
      <c r="B749" s="234" t="s">
        <v>1366</v>
      </c>
      <c r="C749" s="225">
        <f t="shared" si="11"/>
        <v>0</v>
      </c>
      <c r="D749" s="236"/>
      <c r="E749" s="236"/>
    </row>
    <row r="750" spans="1:5" ht="21" customHeight="1">
      <c r="A750" s="234" t="s">
        <v>1367</v>
      </c>
      <c r="B750" s="234" t="s">
        <v>1368</v>
      </c>
      <c r="C750" s="225">
        <f t="shared" si="11"/>
        <v>24</v>
      </c>
      <c r="D750" s="236"/>
      <c r="E750" s="236">
        <v>24</v>
      </c>
    </row>
    <row r="751" spans="1:5" ht="21" customHeight="1">
      <c r="A751" s="234" t="s">
        <v>1369</v>
      </c>
      <c r="B751" s="234" t="s">
        <v>1370</v>
      </c>
      <c r="C751" s="225">
        <f t="shared" si="11"/>
        <v>0</v>
      </c>
      <c r="D751" s="236"/>
      <c r="E751" s="236"/>
    </row>
    <row r="752" spans="1:5" ht="21" customHeight="1">
      <c r="A752" s="234" t="s">
        <v>1371</v>
      </c>
      <c r="B752" s="234" t="s">
        <v>1372</v>
      </c>
      <c r="C752" s="225">
        <f t="shared" si="11"/>
        <v>0</v>
      </c>
      <c r="D752" s="236"/>
      <c r="E752" s="236"/>
    </row>
    <row r="753" spans="1:5" ht="21" customHeight="1">
      <c r="A753" s="234" t="s">
        <v>1373</v>
      </c>
      <c r="B753" s="234" t="s">
        <v>1374</v>
      </c>
      <c r="C753" s="225">
        <f t="shared" si="11"/>
        <v>24</v>
      </c>
      <c r="D753" s="236"/>
      <c r="E753" s="236">
        <v>24</v>
      </c>
    </row>
    <row r="754" spans="1:5" ht="21" customHeight="1">
      <c r="A754" s="234" t="s">
        <v>1375</v>
      </c>
      <c r="B754" s="234" t="s">
        <v>1376</v>
      </c>
      <c r="C754" s="225">
        <f t="shared" si="11"/>
        <v>0</v>
      </c>
      <c r="D754" s="236"/>
      <c r="E754" s="236"/>
    </row>
    <row r="755" spans="1:5" ht="21" customHeight="1">
      <c r="A755" s="234" t="s">
        <v>1377</v>
      </c>
      <c r="B755" s="234" t="s">
        <v>94</v>
      </c>
      <c r="C755" s="225">
        <f t="shared" si="11"/>
        <v>0</v>
      </c>
      <c r="D755" s="236"/>
      <c r="E755" s="236"/>
    </row>
    <row r="756" spans="1:5" ht="21" customHeight="1">
      <c r="A756" s="234" t="s">
        <v>1378</v>
      </c>
      <c r="B756" s="234" t="s">
        <v>96</v>
      </c>
      <c r="C756" s="225">
        <f t="shared" si="11"/>
        <v>0</v>
      </c>
      <c r="D756" s="236"/>
      <c r="E756" s="236"/>
    </row>
    <row r="757" spans="1:5" ht="21" customHeight="1">
      <c r="A757" s="234" t="s">
        <v>1379</v>
      </c>
      <c r="B757" s="234" t="s">
        <v>98</v>
      </c>
      <c r="C757" s="225">
        <f t="shared" si="11"/>
        <v>0</v>
      </c>
      <c r="D757" s="236"/>
      <c r="E757" s="236"/>
    </row>
    <row r="758" spans="1:5" ht="21" customHeight="1">
      <c r="A758" s="234" t="s">
        <v>1380</v>
      </c>
      <c r="B758" s="234" t="s">
        <v>1381</v>
      </c>
      <c r="C758" s="225">
        <f t="shared" si="11"/>
        <v>0</v>
      </c>
      <c r="D758" s="236"/>
      <c r="E758" s="236"/>
    </row>
    <row r="759" spans="1:5" ht="21" customHeight="1">
      <c r="A759" s="234" t="s">
        <v>1382</v>
      </c>
      <c r="B759" s="234" t="s">
        <v>1383</v>
      </c>
      <c r="C759" s="225">
        <f t="shared" si="11"/>
        <v>0</v>
      </c>
      <c r="D759" s="236"/>
      <c r="E759" s="236"/>
    </row>
    <row r="760" spans="1:5" ht="21" customHeight="1">
      <c r="A760" s="234" t="s">
        <v>1384</v>
      </c>
      <c r="B760" s="234" t="s">
        <v>1385</v>
      </c>
      <c r="C760" s="225">
        <f t="shared" si="11"/>
        <v>0</v>
      </c>
      <c r="D760" s="236"/>
      <c r="E760" s="236"/>
    </row>
    <row r="761" spans="1:5" ht="21" customHeight="1">
      <c r="A761" s="234" t="s">
        <v>1386</v>
      </c>
      <c r="B761" s="234" t="s">
        <v>1387</v>
      </c>
      <c r="C761" s="225">
        <f t="shared" si="11"/>
        <v>0</v>
      </c>
      <c r="D761" s="236"/>
      <c r="E761" s="236"/>
    </row>
    <row r="762" spans="1:5" ht="21" customHeight="1">
      <c r="A762" s="234" t="s">
        <v>1388</v>
      </c>
      <c r="B762" s="234" t="s">
        <v>112</v>
      </c>
      <c r="C762" s="225">
        <f t="shared" si="11"/>
        <v>0</v>
      </c>
      <c r="D762" s="236"/>
      <c r="E762" s="236"/>
    </row>
    <row r="763" spans="1:5" ht="21" customHeight="1">
      <c r="A763" s="234" t="s">
        <v>1389</v>
      </c>
      <c r="B763" s="234" t="s">
        <v>1390</v>
      </c>
      <c r="C763" s="225">
        <f t="shared" si="11"/>
        <v>0</v>
      </c>
      <c r="D763" s="236"/>
      <c r="E763" s="236"/>
    </row>
    <row r="764" spans="1:5" ht="21" customHeight="1">
      <c r="A764" s="234" t="s">
        <v>1391</v>
      </c>
      <c r="B764" s="234" t="s">
        <v>1392</v>
      </c>
      <c r="C764" s="225">
        <f t="shared" si="11"/>
        <v>215</v>
      </c>
      <c r="D764" s="236">
        <v>174</v>
      </c>
      <c r="E764" s="236">
        <v>41</v>
      </c>
    </row>
    <row r="765" spans="1:5" ht="21" customHeight="1">
      <c r="A765" s="234" t="s">
        <v>1393</v>
      </c>
      <c r="B765" s="234" t="s">
        <v>1394</v>
      </c>
      <c r="C765" s="225">
        <f t="shared" si="11"/>
        <v>62</v>
      </c>
      <c r="D765" s="236">
        <v>62</v>
      </c>
      <c r="E765" s="236"/>
    </row>
    <row r="766" spans="1:5" ht="21" customHeight="1">
      <c r="A766" s="234" t="s">
        <v>1395</v>
      </c>
      <c r="B766" s="234" t="s">
        <v>1396</v>
      </c>
      <c r="C766" s="225">
        <f t="shared" si="11"/>
        <v>50</v>
      </c>
      <c r="D766" s="236">
        <v>50</v>
      </c>
      <c r="E766" s="236"/>
    </row>
    <row r="767" spans="1:5" ht="21" customHeight="1">
      <c r="A767" s="234" t="s">
        <v>1397</v>
      </c>
      <c r="B767" s="234" t="s">
        <v>1398</v>
      </c>
      <c r="C767" s="225">
        <f t="shared" si="11"/>
        <v>62</v>
      </c>
      <c r="D767" s="236">
        <v>62</v>
      </c>
      <c r="E767" s="236"/>
    </row>
    <row r="768" spans="1:5" ht="21" customHeight="1">
      <c r="A768" s="234" t="s">
        <v>1399</v>
      </c>
      <c r="B768" s="234" t="s">
        <v>1400</v>
      </c>
      <c r="C768" s="225">
        <f t="shared" si="11"/>
        <v>41</v>
      </c>
      <c r="D768" s="236"/>
      <c r="E768" s="236">
        <v>41</v>
      </c>
    </row>
    <row r="769" spans="1:5" ht="21" customHeight="1">
      <c r="A769" s="234" t="s">
        <v>1401</v>
      </c>
      <c r="B769" s="234" t="s">
        <v>1402</v>
      </c>
      <c r="C769" s="225">
        <f t="shared" si="11"/>
        <v>45</v>
      </c>
      <c r="D769" s="236"/>
      <c r="E769" s="236">
        <v>45</v>
      </c>
    </row>
    <row r="770" spans="1:5" ht="21" customHeight="1">
      <c r="A770" s="234" t="s">
        <v>1403</v>
      </c>
      <c r="B770" s="234" t="s">
        <v>1404</v>
      </c>
      <c r="C770" s="225">
        <f t="shared" si="11"/>
        <v>0</v>
      </c>
      <c r="D770" s="236"/>
      <c r="E770" s="236"/>
    </row>
    <row r="771" spans="1:5" ht="21" customHeight="1">
      <c r="A771" s="234" t="s">
        <v>1405</v>
      </c>
      <c r="B771" s="234" t="s">
        <v>1406</v>
      </c>
      <c r="C771" s="225">
        <f t="shared" si="11"/>
        <v>0</v>
      </c>
      <c r="D771" s="236"/>
      <c r="E771" s="236"/>
    </row>
    <row r="772" spans="1:5" ht="21" customHeight="1">
      <c r="A772" s="234" t="s">
        <v>1407</v>
      </c>
      <c r="B772" s="234" t="s">
        <v>1408</v>
      </c>
      <c r="C772" s="225">
        <f t="shared" si="11"/>
        <v>45</v>
      </c>
      <c r="D772" s="236"/>
      <c r="E772" s="236">
        <v>45</v>
      </c>
    </row>
    <row r="773" spans="1:5" ht="21" customHeight="1">
      <c r="A773" s="234" t="s">
        <v>1409</v>
      </c>
      <c r="B773" s="234" t="s">
        <v>1410</v>
      </c>
      <c r="C773" s="225">
        <f t="shared" si="11"/>
        <v>0</v>
      </c>
      <c r="D773" s="236"/>
      <c r="E773" s="236"/>
    </row>
    <row r="774" spans="1:5" ht="21" customHeight="1">
      <c r="A774" s="234" t="s">
        <v>1411</v>
      </c>
      <c r="B774" s="234" t="s">
        <v>1412</v>
      </c>
      <c r="C774" s="225">
        <f aca="true" t="shared" si="12" ref="C774:C837">SUM(D774:E774)</f>
        <v>0</v>
      </c>
      <c r="D774" s="236"/>
      <c r="E774" s="236"/>
    </row>
    <row r="775" spans="1:5" ht="21" customHeight="1">
      <c r="A775" s="234" t="s">
        <v>1413</v>
      </c>
      <c r="B775" s="234" t="s">
        <v>1414</v>
      </c>
      <c r="C775" s="225">
        <f t="shared" si="12"/>
        <v>0</v>
      </c>
      <c r="D775" s="236"/>
      <c r="E775" s="236"/>
    </row>
    <row r="776" spans="1:5" ht="21" customHeight="1">
      <c r="A776" s="234" t="s">
        <v>1415</v>
      </c>
      <c r="B776" s="234" t="s">
        <v>1416</v>
      </c>
      <c r="C776" s="225">
        <f t="shared" si="12"/>
        <v>0</v>
      </c>
      <c r="D776" s="236"/>
      <c r="E776" s="236"/>
    </row>
    <row r="777" spans="1:5" ht="21" customHeight="1">
      <c r="A777" s="234" t="s">
        <v>1417</v>
      </c>
      <c r="B777" s="234" t="s">
        <v>1418</v>
      </c>
      <c r="C777" s="225">
        <f t="shared" si="12"/>
        <v>0</v>
      </c>
      <c r="D777" s="236"/>
      <c r="E777" s="236"/>
    </row>
    <row r="778" spans="1:5" ht="21" customHeight="1">
      <c r="A778" s="234" t="s">
        <v>1419</v>
      </c>
      <c r="B778" s="234" t="s">
        <v>1420</v>
      </c>
      <c r="C778" s="225">
        <f t="shared" si="12"/>
        <v>0</v>
      </c>
      <c r="D778" s="236"/>
      <c r="E778" s="236"/>
    </row>
    <row r="779" spans="1:5" ht="21" customHeight="1">
      <c r="A779" s="234" t="s">
        <v>1421</v>
      </c>
      <c r="B779" s="234" t="s">
        <v>1422</v>
      </c>
      <c r="C779" s="225">
        <f t="shared" si="12"/>
        <v>1</v>
      </c>
      <c r="D779" s="236"/>
      <c r="E779" s="236">
        <v>1</v>
      </c>
    </row>
    <row r="780" spans="1:5" ht="21" customHeight="1">
      <c r="A780" s="234" t="s">
        <v>1423</v>
      </c>
      <c r="B780" s="234" t="s">
        <v>1424</v>
      </c>
      <c r="C780" s="225">
        <f t="shared" si="12"/>
        <v>1</v>
      </c>
      <c r="D780" s="236"/>
      <c r="E780" s="236">
        <v>1</v>
      </c>
    </row>
    <row r="781" spans="1:5" ht="21" customHeight="1">
      <c r="A781" s="234" t="s">
        <v>1425</v>
      </c>
      <c r="B781" s="234" t="s">
        <v>1426</v>
      </c>
      <c r="C781" s="225">
        <f t="shared" si="12"/>
        <v>0</v>
      </c>
      <c r="D781" s="236"/>
      <c r="E781" s="236"/>
    </row>
    <row r="782" spans="1:5" ht="21" customHeight="1">
      <c r="A782" s="234" t="s">
        <v>1427</v>
      </c>
      <c r="B782" s="234" t="s">
        <v>1428</v>
      </c>
      <c r="C782" s="225">
        <f t="shared" si="12"/>
        <v>0</v>
      </c>
      <c r="D782" s="236"/>
      <c r="E782" s="236"/>
    </row>
    <row r="783" spans="1:5" ht="21" customHeight="1">
      <c r="A783" s="234" t="s">
        <v>1429</v>
      </c>
      <c r="B783" s="234" t="s">
        <v>1428</v>
      </c>
      <c r="C783" s="225">
        <f t="shared" si="12"/>
        <v>0</v>
      </c>
      <c r="D783" s="236"/>
      <c r="E783" s="236"/>
    </row>
    <row r="784" spans="1:5" ht="21" customHeight="1">
      <c r="A784" s="234" t="s">
        <v>1430</v>
      </c>
      <c r="B784" s="234" t="s">
        <v>58</v>
      </c>
      <c r="C784" s="225">
        <f t="shared" si="12"/>
        <v>4071</v>
      </c>
      <c r="D784" s="236">
        <v>52</v>
      </c>
      <c r="E784" s="236">
        <f>2034+1985</f>
        <v>4019</v>
      </c>
    </row>
    <row r="785" spans="1:5" ht="21" customHeight="1">
      <c r="A785" s="234" t="s">
        <v>1431</v>
      </c>
      <c r="B785" s="234" t="s">
        <v>1432</v>
      </c>
      <c r="C785" s="225">
        <f t="shared" si="12"/>
        <v>70</v>
      </c>
      <c r="D785" s="236">
        <v>52</v>
      </c>
      <c r="E785" s="236">
        <v>18</v>
      </c>
    </row>
    <row r="786" spans="1:5" ht="21" customHeight="1">
      <c r="A786" s="234" t="s">
        <v>1433</v>
      </c>
      <c r="B786" s="234" t="s">
        <v>94</v>
      </c>
      <c r="C786" s="225">
        <f t="shared" si="12"/>
        <v>52</v>
      </c>
      <c r="D786" s="236">
        <v>52</v>
      </c>
      <c r="E786" s="236"/>
    </row>
    <row r="787" spans="1:5" ht="21" customHeight="1">
      <c r="A787" s="234" t="s">
        <v>1434</v>
      </c>
      <c r="B787" s="234" t="s">
        <v>96</v>
      </c>
      <c r="C787" s="225">
        <f t="shared" si="12"/>
        <v>0</v>
      </c>
      <c r="D787" s="236"/>
      <c r="E787" s="236"/>
    </row>
    <row r="788" spans="1:5" ht="21" customHeight="1">
      <c r="A788" s="234" t="s">
        <v>1435</v>
      </c>
      <c r="B788" s="234" t="s">
        <v>98</v>
      </c>
      <c r="C788" s="225">
        <f t="shared" si="12"/>
        <v>0</v>
      </c>
      <c r="D788" s="236"/>
      <c r="E788" s="236"/>
    </row>
    <row r="789" spans="1:5" ht="21" customHeight="1">
      <c r="A789" s="234" t="s">
        <v>1436</v>
      </c>
      <c r="B789" s="234" t="s">
        <v>1437</v>
      </c>
      <c r="C789" s="225">
        <f t="shared" si="12"/>
        <v>0</v>
      </c>
      <c r="D789" s="236"/>
      <c r="E789" s="236"/>
    </row>
    <row r="790" spans="1:5" ht="21" customHeight="1">
      <c r="A790" s="234" t="s">
        <v>1438</v>
      </c>
      <c r="B790" s="234" t="s">
        <v>1439</v>
      </c>
      <c r="C790" s="225">
        <f t="shared" si="12"/>
        <v>0</v>
      </c>
      <c r="D790" s="236"/>
      <c r="E790" s="236"/>
    </row>
    <row r="791" spans="1:5" ht="21" customHeight="1">
      <c r="A791" s="234" t="s">
        <v>1440</v>
      </c>
      <c r="B791" s="234" t="s">
        <v>1441</v>
      </c>
      <c r="C791" s="225">
        <f t="shared" si="12"/>
        <v>0</v>
      </c>
      <c r="D791" s="236"/>
      <c r="E791" s="236"/>
    </row>
    <row r="792" spans="1:5" ht="21" customHeight="1">
      <c r="A792" s="234" t="s">
        <v>1442</v>
      </c>
      <c r="B792" s="234" t="s">
        <v>1443</v>
      </c>
      <c r="C792" s="225">
        <f t="shared" si="12"/>
        <v>0</v>
      </c>
      <c r="D792" s="236"/>
      <c r="E792" s="236"/>
    </row>
    <row r="793" spans="1:5" ht="21" customHeight="1">
      <c r="A793" s="234" t="s">
        <v>1444</v>
      </c>
      <c r="B793" s="234" t="s">
        <v>1445</v>
      </c>
      <c r="C793" s="225">
        <f t="shared" si="12"/>
        <v>18</v>
      </c>
      <c r="D793" s="236"/>
      <c r="E793" s="236">
        <v>18</v>
      </c>
    </row>
    <row r="794" spans="1:5" ht="21" customHeight="1">
      <c r="A794" s="234" t="s">
        <v>1446</v>
      </c>
      <c r="B794" s="234" t="s">
        <v>1447</v>
      </c>
      <c r="C794" s="225">
        <f t="shared" si="12"/>
        <v>185</v>
      </c>
      <c r="D794" s="236"/>
      <c r="E794" s="236">
        <v>185</v>
      </c>
    </row>
    <row r="795" spans="1:5" ht="21" customHeight="1">
      <c r="A795" s="234" t="s">
        <v>1448</v>
      </c>
      <c r="B795" s="234" t="s">
        <v>1449</v>
      </c>
      <c r="C795" s="225">
        <f t="shared" si="12"/>
        <v>0</v>
      </c>
      <c r="D795" s="236"/>
      <c r="E795" s="236"/>
    </row>
    <row r="796" spans="1:5" ht="21" customHeight="1">
      <c r="A796" s="234" t="s">
        <v>1450</v>
      </c>
      <c r="B796" s="234" t="s">
        <v>1451</v>
      </c>
      <c r="C796" s="225">
        <f t="shared" si="12"/>
        <v>0</v>
      </c>
      <c r="D796" s="236"/>
      <c r="E796" s="236"/>
    </row>
    <row r="797" spans="1:5" ht="21" customHeight="1">
      <c r="A797" s="234" t="s">
        <v>1452</v>
      </c>
      <c r="B797" s="234" t="s">
        <v>1453</v>
      </c>
      <c r="C797" s="225">
        <f t="shared" si="12"/>
        <v>185</v>
      </c>
      <c r="D797" s="236"/>
      <c r="E797" s="236">
        <v>185</v>
      </c>
    </row>
    <row r="798" spans="1:5" ht="21" customHeight="1">
      <c r="A798" s="234" t="s">
        <v>1454</v>
      </c>
      <c r="B798" s="234" t="s">
        <v>1455</v>
      </c>
      <c r="C798" s="225">
        <f t="shared" si="12"/>
        <v>955</v>
      </c>
      <c r="D798" s="236"/>
      <c r="E798" s="236">
        <v>955</v>
      </c>
    </row>
    <row r="799" spans="1:5" ht="21" customHeight="1">
      <c r="A799" s="234" t="s">
        <v>1456</v>
      </c>
      <c r="B799" s="234" t="s">
        <v>1457</v>
      </c>
      <c r="C799" s="225">
        <f t="shared" si="12"/>
        <v>195</v>
      </c>
      <c r="D799" s="236"/>
      <c r="E799" s="236">
        <v>195</v>
      </c>
    </row>
    <row r="800" spans="1:5" ht="21" customHeight="1">
      <c r="A800" s="234" t="s">
        <v>1458</v>
      </c>
      <c r="B800" s="234" t="s">
        <v>1459</v>
      </c>
      <c r="C800" s="225">
        <f t="shared" si="12"/>
        <v>760</v>
      </c>
      <c r="D800" s="236"/>
      <c r="E800" s="236">
        <v>760</v>
      </c>
    </row>
    <row r="801" spans="1:5" ht="21" customHeight="1">
      <c r="A801" s="234" t="s">
        <v>1460</v>
      </c>
      <c r="B801" s="234" t="s">
        <v>1461</v>
      </c>
      <c r="C801" s="225">
        <f t="shared" si="12"/>
        <v>0</v>
      </c>
      <c r="D801" s="236"/>
      <c r="E801" s="236"/>
    </row>
    <row r="802" spans="1:5" ht="21" customHeight="1">
      <c r="A802" s="234" t="s">
        <v>1462</v>
      </c>
      <c r="B802" s="234" t="s">
        <v>1463</v>
      </c>
      <c r="C802" s="225">
        <f t="shared" si="12"/>
        <v>0</v>
      </c>
      <c r="D802" s="236"/>
      <c r="E802" s="236"/>
    </row>
    <row r="803" spans="1:5" ht="21" customHeight="1">
      <c r="A803" s="234" t="s">
        <v>1464</v>
      </c>
      <c r="B803" s="234" t="s">
        <v>1465</v>
      </c>
      <c r="C803" s="225">
        <f t="shared" si="12"/>
        <v>0</v>
      </c>
      <c r="D803" s="236"/>
      <c r="E803" s="236"/>
    </row>
    <row r="804" spans="1:5" ht="21" customHeight="1">
      <c r="A804" s="234" t="s">
        <v>1466</v>
      </c>
      <c r="B804" s="234" t="s">
        <v>1467</v>
      </c>
      <c r="C804" s="225">
        <f t="shared" si="12"/>
        <v>0</v>
      </c>
      <c r="D804" s="236"/>
      <c r="E804" s="236"/>
    </row>
    <row r="805" spans="1:5" ht="21" customHeight="1">
      <c r="A805" s="234" t="s">
        <v>1468</v>
      </c>
      <c r="B805" s="234" t="s">
        <v>1469</v>
      </c>
      <c r="C805" s="225">
        <f t="shared" si="12"/>
        <v>0</v>
      </c>
      <c r="D805" s="236"/>
      <c r="E805" s="236"/>
    </row>
    <row r="806" spans="1:5" ht="21" customHeight="1">
      <c r="A806" s="234" t="s">
        <v>1470</v>
      </c>
      <c r="B806" s="234" t="s">
        <v>1471</v>
      </c>
      <c r="C806" s="225">
        <f t="shared" si="12"/>
        <v>0</v>
      </c>
      <c r="D806" s="236"/>
      <c r="E806" s="236"/>
    </row>
    <row r="807" spans="1:5" ht="21" customHeight="1">
      <c r="A807" s="234" t="s">
        <v>1472</v>
      </c>
      <c r="B807" s="234" t="s">
        <v>1473</v>
      </c>
      <c r="C807" s="225">
        <f t="shared" si="12"/>
        <v>0</v>
      </c>
      <c r="D807" s="236"/>
      <c r="E807" s="236"/>
    </row>
    <row r="808" spans="1:5" ht="21" customHeight="1">
      <c r="A808" s="234" t="s">
        <v>1474</v>
      </c>
      <c r="B808" s="234" t="s">
        <v>1475</v>
      </c>
      <c r="C808" s="225">
        <f t="shared" si="12"/>
        <v>0</v>
      </c>
      <c r="D808" s="236"/>
      <c r="E808" s="236"/>
    </row>
    <row r="809" spans="1:5" ht="21" customHeight="1">
      <c r="A809" s="234" t="s">
        <v>1476</v>
      </c>
      <c r="B809" s="234" t="s">
        <v>1477</v>
      </c>
      <c r="C809" s="225">
        <f t="shared" si="12"/>
        <v>0</v>
      </c>
      <c r="D809" s="236"/>
      <c r="E809" s="236"/>
    </row>
    <row r="810" spans="1:5" ht="21" customHeight="1">
      <c r="A810" s="234" t="s">
        <v>1478</v>
      </c>
      <c r="B810" s="234" t="s">
        <v>1479</v>
      </c>
      <c r="C810" s="225">
        <f t="shared" si="12"/>
        <v>0</v>
      </c>
      <c r="D810" s="236"/>
      <c r="E810" s="236"/>
    </row>
    <row r="811" spans="1:5" ht="21" customHeight="1">
      <c r="A811" s="234" t="s">
        <v>1480</v>
      </c>
      <c r="B811" s="234" t="s">
        <v>1481</v>
      </c>
      <c r="C811" s="225">
        <f t="shared" si="12"/>
        <v>0</v>
      </c>
      <c r="D811" s="236"/>
      <c r="E811" s="236"/>
    </row>
    <row r="812" spans="1:5" ht="21" customHeight="1">
      <c r="A812" s="234" t="s">
        <v>1482</v>
      </c>
      <c r="B812" s="234" t="s">
        <v>1483</v>
      </c>
      <c r="C812" s="225">
        <f t="shared" si="12"/>
        <v>0</v>
      </c>
      <c r="D812" s="236"/>
      <c r="E812" s="236"/>
    </row>
    <row r="813" spans="1:5" ht="21" customHeight="1">
      <c r="A813" s="234" t="s">
        <v>1484</v>
      </c>
      <c r="B813" s="234" t="s">
        <v>1485</v>
      </c>
      <c r="C813" s="225">
        <f t="shared" si="12"/>
        <v>0</v>
      </c>
      <c r="D813" s="236"/>
      <c r="E813" s="236"/>
    </row>
    <row r="814" spans="1:5" ht="21" customHeight="1">
      <c r="A814" s="234" t="s">
        <v>1486</v>
      </c>
      <c r="B814" s="234" t="s">
        <v>1487</v>
      </c>
      <c r="C814" s="225">
        <f t="shared" si="12"/>
        <v>0</v>
      </c>
      <c r="D814" s="236"/>
      <c r="E814" s="236"/>
    </row>
    <row r="815" spans="1:5" ht="21" customHeight="1">
      <c r="A815" s="234" t="s">
        <v>1488</v>
      </c>
      <c r="B815" s="234" t="s">
        <v>1489</v>
      </c>
      <c r="C815" s="225">
        <f t="shared" si="12"/>
        <v>0</v>
      </c>
      <c r="D815" s="236"/>
      <c r="E815" s="236"/>
    </row>
    <row r="816" spans="1:5" ht="21" customHeight="1">
      <c r="A816" s="234" t="s">
        <v>1490</v>
      </c>
      <c r="B816" s="234" t="s">
        <v>1491</v>
      </c>
      <c r="C816" s="225">
        <f t="shared" si="12"/>
        <v>0</v>
      </c>
      <c r="D816" s="236"/>
      <c r="E816" s="236"/>
    </row>
    <row r="817" spans="1:5" ht="21" customHeight="1">
      <c r="A817" s="234" t="s">
        <v>1492</v>
      </c>
      <c r="B817" s="234" t="s">
        <v>1493</v>
      </c>
      <c r="C817" s="225">
        <f t="shared" si="12"/>
        <v>0</v>
      </c>
      <c r="D817" s="236"/>
      <c r="E817" s="236"/>
    </row>
    <row r="818" spans="1:5" ht="21" customHeight="1">
      <c r="A818" s="234" t="s">
        <v>1494</v>
      </c>
      <c r="B818" s="234" t="s">
        <v>1495</v>
      </c>
      <c r="C818" s="225">
        <f t="shared" si="12"/>
        <v>0</v>
      </c>
      <c r="D818" s="236"/>
      <c r="E818" s="236"/>
    </row>
    <row r="819" spans="1:5" ht="21" customHeight="1">
      <c r="A819" s="234" t="s">
        <v>1496</v>
      </c>
      <c r="B819" s="234" t="s">
        <v>1497</v>
      </c>
      <c r="C819" s="225">
        <f t="shared" si="12"/>
        <v>0</v>
      </c>
      <c r="D819" s="236"/>
      <c r="E819" s="236"/>
    </row>
    <row r="820" spans="1:5" ht="21" customHeight="1">
      <c r="A820" s="234" t="s">
        <v>1498</v>
      </c>
      <c r="B820" s="234" t="s">
        <v>1499</v>
      </c>
      <c r="C820" s="225">
        <f t="shared" si="12"/>
        <v>0</v>
      </c>
      <c r="D820" s="236"/>
      <c r="E820" s="236"/>
    </row>
    <row r="821" spans="1:5" ht="21" customHeight="1">
      <c r="A821" s="234" t="s">
        <v>1500</v>
      </c>
      <c r="B821" s="234" t="s">
        <v>1501</v>
      </c>
      <c r="C821" s="225">
        <f t="shared" si="12"/>
        <v>0</v>
      </c>
      <c r="D821" s="236"/>
      <c r="E821" s="236"/>
    </row>
    <row r="822" spans="1:5" ht="21" customHeight="1">
      <c r="A822" s="234" t="s">
        <v>1502</v>
      </c>
      <c r="B822" s="234" t="s">
        <v>1503</v>
      </c>
      <c r="C822" s="225">
        <f t="shared" si="12"/>
        <v>0</v>
      </c>
      <c r="D822" s="236"/>
      <c r="E822" s="236"/>
    </row>
    <row r="823" spans="1:5" ht="21" customHeight="1">
      <c r="A823" s="234" t="s">
        <v>1504</v>
      </c>
      <c r="B823" s="234" t="s">
        <v>1505</v>
      </c>
      <c r="C823" s="225">
        <f t="shared" si="12"/>
        <v>0</v>
      </c>
      <c r="D823" s="236"/>
      <c r="E823" s="236"/>
    </row>
    <row r="824" spans="1:5" ht="21" customHeight="1">
      <c r="A824" s="234" t="s">
        <v>1506</v>
      </c>
      <c r="B824" s="234" t="s">
        <v>1507</v>
      </c>
      <c r="C824" s="225">
        <f t="shared" si="12"/>
        <v>0</v>
      </c>
      <c r="D824" s="236"/>
      <c r="E824" s="236"/>
    </row>
    <row r="825" spans="1:5" ht="21" customHeight="1">
      <c r="A825" s="234" t="s">
        <v>1508</v>
      </c>
      <c r="B825" s="234" t="s">
        <v>1509</v>
      </c>
      <c r="C825" s="225">
        <f t="shared" si="12"/>
        <v>0</v>
      </c>
      <c r="D825" s="236"/>
      <c r="E825" s="236"/>
    </row>
    <row r="826" spans="1:5" ht="21" customHeight="1">
      <c r="A826" s="234" t="s">
        <v>1510</v>
      </c>
      <c r="B826" s="234" t="s">
        <v>1511</v>
      </c>
      <c r="C826" s="225">
        <f t="shared" si="12"/>
        <v>0</v>
      </c>
      <c r="D826" s="236"/>
      <c r="E826" s="236"/>
    </row>
    <row r="827" spans="1:5" ht="21" customHeight="1">
      <c r="A827" s="234" t="s">
        <v>1512</v>
      </c>
      <c r="B827" s="234" t="s">
        <v>1513</v>
      </c>
      <c r="C827" s="225">
        <f t="shared" si="12"/>
        <v>0</v>
      </c>
      <c r="D827" s="236"/>
      <c r="E827" s="236"/>
    </row>
    <row r="828" spans="1:5" ht="21" customHeight="1">
      <c r="A828" s="234" t="s">
        <v>1514</v>
      </c>
      <c r="B828" s="234" t="s">
        <v>1515</v>
      </c>
      <c r="C828" s="225">
        <f t="shared" si="12"/>
        <v>0</v>
      </c>
      <c r="D828" s="236"/>
      <c r="E828" s="236"/>
    </row>
    <row r="829" spans="1:5" ht="21" customHeight="1">
      <c r="A829" s="234" t="s">
        <v>1516</v>
      </c>
      <c r="B829" s="234" t="s">
        <v>1517</v>
      </c>
      <c r="C829" s="225">
        <f t="shared" si="12"/>
        <v>0</v>
      </c>
      <c r="D829" s="236"/>
      <c r="E829" s="236"/>
    </row>
    <row r="830" spans="1:5" ht="21" customHeight="1">
      <c r="A830" s="234" t="s">
        <v>1518</v>
      </c>
      <c r="B830" s="234" t="s">
        <v>1519</v>
      </c>
      <c r="C830" s="225">
        <f t="shared" si="12"/>
        <v>0</v>
      </c>
      <c r="D830" s="236"/>
      <c r="E830" s="236"/>
    </row>
    <row r="831" spans="1:5" ht="21" customHeight="1">
      <c r="A831" s="234" t="s">
        <v>1520</v>
      </c>
      <c r="B831" s="234" t="s">
        <v>1521</v>
      </c>
      <c r="C831" s="225">
        <f t="shared" si="12"/>
        <v>0</v>
      </c>
      <c r="D831" s="236"/>
      <c r="E831" s="236"/>
    </row>
    <row r="832" spans="1:5" ht="21" customHeight="1">
      <c r="A832" s="234" t="s">
        <v>1522</v>
      </c>
      <c r="B832" s="234" t="s">
        <v>1521</v>
      </c>
      <c r="C832" s="225">
        <f t="shared" si="12"/>
        <v>0</v>
      </c>
      <c r="D832" s="236"/>
      <c r="E832" s="236"/>
    </row>
    <row r="833" spans="1:5" ht="21" customHeight="1">
      <c r="A833" s="234" t="s">
        <v>1523</v>
      </c>
      <c r="B833" s="234" t="s">
        <v>1524</v>
      </c>
      <c r="C833" s="225">
        <f t="shared" si="12"/>
        <v>0</v>
      </c>
      <c r="D833" s="236"/>
      <c r="E833" s="236"/>
    </row>
    <row r="834" spans="1:5" ht="21" customHeight="1">
      <c r="A834" s="234" t="s">
        <v>1525</v>
      </c>
      <c r="B834" s="234" t="s">
        <v>1524</v>
      </c>
      <c r="C834" s="225">
        <f t="shared" si="12"/>
        <v>0</v>
      </c>
      <c r="D834" s="236"/>
      <c r="E834" s="236"/>
    </row>
    <row r="835" spans="1:5" ht="21" customHeight="1">
      <c r="A835" s="234" t="s">
        <v>1526</v>
      </c>
      <c r="B835" s="234" t="s">
        <v>1527</v>
      </c>
      <c r="C835" s="225">
        <f t="shared" si="12"/>
        <v>876</v>
      </c>
      <c r="D835" s="236"/>
      <c r="E835" s="236">
        <v>876</v>
      </c>
    </row>
    <row r="836" spans="1:5" ht="21" customHeight="1">
      <c r="A836" s="234" t="s">
        <v>1528</v>
      </c>
      <c r="B836" s="234" t="s">
        <v>1529</v>
      </c>
      <c r="C836" s="225">
        <f t="shared" si="12"/>
        <v>150</v>
      </c>
      <c r="D836" s="236"/>
      <c r="E836" s="236">
        <v>150</v>
      </c>
    </row>
    <row r="837" spans="1:5" ht="21" customHeight="1">
      <c r="A837" s="234" t="s">
        <v>1530</v>
      </c>
      <c r="B837" s="234" t="s">
        <v>1531</v>
      </c>
      <c r="C837" s="225">
        <f t="shared" si="12"/>
        <v>0</v>
      </c>
      <c r="D837" s="236"/>
      <c r="E837" s="236"/>
    </row>
    <row r="838" spans="1:5" ht="21" customHeight="1">
      <c r="A838" s="234" t="s">
        <v>1532</v>
      </c>
      <c r="B838" s="234" t="s">
        <v>1533</v>
      </c>
      <c r="C838" s="225">
        <f aca="true" t="shared" si="13" ref="C838:C901">SUM(D838:E838)</f>
        <v>0</v>
      </c>
      <c r="D838" s="236"/>
      <c r="E838" s="236"/>
    </row>
    <row r="839" spans="1:5" ht="21" customHeight="1">
      <c r="A839" s="234" t="s">
        <v>1534</v>
      </c>
      <c r="B839" s="234" t="s">
        <v>1535</v>
      </c>
      <c r="C839" s="225">
        <f t="shared" si="13"/>
        <v>0</v>
      </c>
      <c r="D839" s="236"/>
      <c r="E839" s="236"/>
    </row>
    <row r="840" spans="1:5" ht="21" customHeight="1">
      <c r="A840" s="234" t="s">
        <v>1536</v>
      </c>
      <c r="B840" s="234" t="s">
        <v>1537</v>
      </c>
      <c r="C840" s="225">
        <f t="shared" si="13"/>
        <v>726</v>
      </c>
      <c r="D840" s="236"/>
      <c r="E840" s="236">
        <v>726</v>
      </c>
    </row>
    <row r="841" spans="1:5" ht="21" customHeight="1">
      <c r="A841" s="234" t="s">
        <v>1538</v>
      </c>
      <c r="B841" s="234" t="s">
        <v>1539</v>
      </c>
      <c r="C841" s="225">
        <f t="shared" si="13"/>
        <v>0</v>
      </c>
      <c r="D841" s="236"/>
      <c r="E841" s="236"/>
    </row>
    <row r="842" spans="1:5" ht="21" customHeight="1">
      <c r="A842" s="234" t="s">
        <v>1540</v>
      </c>
      <c r="B842" s="234" t="s">
        <v>1539</v>
      </c>
      <c r="C842" s="225">
        <f t="shared" si="13"/>
        <v>0</v>
      </c>
      <c r="D842" s="236"/>
      <c r="E842" s="236"/>
    </row>
    <row r="843" spans="1:5" ht="21" customHeight="1">
      <c r="A843" s="234" t="s">
        <v>1541</v>
      </c>
      <c r="B843" s="234" t="s">
        <v>1542</v>
      </c>
      <c r="C843" s="225">
        <f t="shared" si="13"/>
        <v>1985</v>
      </c>
      <c r="D843" s="236"/>
      <c r="E843" s="236">
        <v>1985</v>
      </c>
    </row>
    <row r="844" spans="1:5" ht="21" customHeight="1">
      <c r="A844" s="234" t="s">
        <v>1543</v>
      </c>
      <c r="B844" s="234" t="s">
        <v>1542</v>
      </c>
      <c r="C844" s="225">
        <f t="shared" si="13"/>
        <v>1985</v>
      </c>
      <c r="D844" s="236"/>
      <c r="E844" s="236">
        <v>1985</v>
      </c>
    </row>
    <row r="845" spans="1:5" ht="21" customHeight="1">
      <c r="A845" s="234" t="s">
        <v>1544</v>
      </c>
      <c r="B845" s="234" t="s">
        <v>1545</v>
      </c>
      <c r="C845" s="225">
        <f t="shared" si="13"/>
        <v>0</v>
      </c>
      <c r="D845" s="236"/>
      <c r="E845" s="236"/>
    </row>
    <row r="846" spans="1:5" ht="21" customHeight="1">
      <c r="A846" s="234" t="s">
        <v>1546</v>
      </c>
      <c r="B846" s="234" t="s">
        <v>94</v>
      </c>
      <c r="C846" s="225">
        <f t="shared" si="13"/>
        <v>0</v>
      </c>
      <c r="D846" s="236"/>
      <c r="E846" s="236"/>
    </row>
    <row r="847" spans="1:5" ht="21" customHeight="1">
      <c r="A847" s="234" t="s">
        <v>1547</v>
      </c>
      <c r="B847" s="234" t="s">
        <v>96</v>
      </c>
      <c r="C847" s="225">
        <f t="shared" si="13"/>
        <v>0</v>
      </c>
      <c r="D847" s="236"/>
      <c r="E847" s="236"/>
    </row>
    <row r="848" spans="1:5" ht="21" customHeight="1">
      <c r="A848" s="234" t="s">
        <v>1548</v>
      </c>
      <c r="B848" s="234" t="s">
        <v>98</v>
      </c>
      <c r="C848" s="225">
        <f t="shared" si="13"/>
        <v>0</v>
      </c>
      <c r="D848" s="236"/>
      <c r="E848" s="236"/>
    </row>
    <row r="849" spans="1:5" ht="21" customHeight="1">
      <c r="A849" s="234" t="s">
        <v>1549</v>
      </c>
      <c r="B849" s="234" t="s">
        <v>1550</v>
      </c>
      <c r="C849" s="225">
        <f t="shared" si="13"/>
        <v>0</v>
      </c>
      <c r="D849" s="236"/>
      <c r="E849" s="236"/>
    </row>
    <row r="850" spans="1:5" ht="21" customHeight="1">
      <c r="A850" s="234" t="s">
        <v>1551</v>
      </c>
      <c r="B850" s="234" t="s">
        <v>1552</v>
      </c>
      <c r="C850" s="225">
        <f t="shared" si="13"/>
        <v>0</v>
      </c>
      <c r="D850" s="236"/>
      <c r="E850" s="236"/>
    </row>
    <row r="851" spans="1:5" ht="21" customHeight="1">
      <c r="A851" s="234" t="s">
        <v>1553</v>
      </c>
      <c r="B851" s="234" t="s">
        <v>1554</v>
      </c>
      <c r="C851" s="225">
        <f t="shared" si="13"/>
        <v>0</v>
      </c>
      <c r="D851" s="236"/>
      <c r="E851" s="236"/>
    </row>
    <row r="852" spans="1:5" ht="21" customHeight="1">
      <c r="A852" s="234" t="s">
        <v>1555</v>
      </c>
      <c r="B852" s="234" t="s">
        <v>1556</v>
      </c>
      <c r="C852" s="225">
        <f t="shared" si="13"/>
        <v>0</v>
      </c>
      <c r="D852" s="236"/>
      <c r="E852" s="236"/>
    </row>
    <row r="853" spans="1:5" ht="21" customHeight="1">
      <c r="A853" s="234" t="s">
        <v>1557</v>
      </c>
      <c r="B853" s="234" t="s">
        <v>1558</v>
      </c>
      <c r="C853" s="225">
        <f t="shared" si="13"/>
        <v>0</v>
      </c>
      <c r="D853" s="236"/>
      <c r="E853" s="236"/>
    </row>
    <row r="854" spans="1:5" ht="21" customHeight="1">
      <c r="A854" s="234" t="s">
        <v>1559</v>
      </c>
      <c r="B854" s="234" t="s">
        <v>1560</v>
      </c>
      <c r="C854" s="225">
        <f t="shared" si="13"/>
        <v>0</v>
      </c>
      <c r="D854" s="236"/>
      <c r="E854" s="236"/>
    </row>
    <row r="855" spans="1:5" ht="21" customHeight="1">
      <c r="A855" s="234" t="s">
        <v>1561</v>
      </c>
      <c r="B855" s="234" t="s">
        <v>1562</v>
      </c>
      <c r="C855" s="225">
        <f t="shared" si="13"/>
        <v>0</v>
      </c>
      <c r="D855" s="236"/>
      <c r="E855" s="236"/>
    </row>
    <row r="856" spans="1:5" ht="21" customHeight="1">
      <c r="A856" s="234" t="s">
        <v>1563</v>
      </c>
      <c r="B856" s="234" t="s">
        <v>199</v>
      </c>
      <c r="C856" s="225">
        <f t="shared" si="13"/>
        <v>0</v>
      </c>
      <c r="D856" s="236"/>
      <c r="E856" s="236"/>
    </row>
    <row r="857" spans="1:5" ht="21" customHeight="1">
      <c r="A857" s="234" t="s">
        <v>1564</v>
      </c>
      <c r="B857" s="234" t="s">
        <v>1565</v>
      </c>
      <c r="C857" s="225">
        <f t="shared" si="13"/>
        <v>0</v>
      </c>
      <c r="D857" s="236"/>
      <c r="E857" s="236"/>
    </row>
    <row r="858" spans="1:5" ht="21" customHeight="1">
      <c r="A858" s="234" t="s">
        <v>1566</v>
      </c>
      <c r="B858" s="234" t="s">
        <v>112</v>
      </c>
      <c r="C858" s="225">
        <f t="shared" si="13"/>
        <v>0</v>
      </c>
      <c r="D858" s="236"/>
      <c r="E858" s="236"/>
    </row>
    <row r="859" spans="1:5" ht="21" customHeight="1">
      <c r="A859" s="234" t="s">
        <v>1567</v>
      </c>
      <c r="B859" s="234" t="s">
        <v>1568</v>
      </c>
      <c r="C859" s="225">
        <f t="shared" si="13"/>
        <v>0</v>
      </c>
      <c r="D859" s="236"/>
      <c r="E859" s="236"/>
    </row>
    <row r="860" spans="1:5" ht="21" customHeight="1">
      <c r="A860" s="234" t="s">
        <v>1569</v>
      </c>
      <c r="B860" s="234" t="s">
        <v>1570</v>
      </c>
      <c r="C860" s="225">
        <f t="shared" si="13"/>
        <v>0</v>
      </c>
      <c r="D860" s="236"/>
      <c r="E860" s="236"/>
    </row>
    <row r="861" spans="1:5" ht="21" customHeight="1">
      <c r="A861" s="234" t="s">
        <v>1571</v>
      </c>
      <c r="B861" s="234" t="s">
        <v>1570</v>
      </c>
      <c r="C861" s="225">
        <f t="shared" si="13"/>
        <v>0</v>
      </c>
      <c r="D861" s="236"/>
      <c r="E861" s="236"/>
    </row>
    <row r="862" spans="1:5" ht="21" customHeight="1">
      <c r="A862" s="234" t="s">
        <v>1572</v>
      </c>
      <c r="B862" s="234" t="s">
        <v>59</v>
      </c>
      <c r="C862" s="225">
        <f t="shared" si="13"/>
        <v>15790</v>
      </c>
      <c r="D862" s="236">
        <v>310</v>
      </c>
      <c r="E862" s="236">
        <v>15480</v>
      </c>
    </row>
    <row r="863" spans="1:5" ht="21" customHeight="1">
      <c r="A863" s="234" t="s">
        <v>1573</v>
      </c>
      <c r="B863" s="234" t="s">
        <v>1574</v>
      </c>
      <c r="C863" s="225">
        <f t="shared" si="13"/>
        <v>858</v>
      </c>
      <c r="D863" s="236">
        <v>310</v>
      </c>
      <c r="E863" s="236">
        <v>548</v>
      </c>
    </row>
    <row r="864" spans="1:5" ht="21" customHeight="1">
      <c r="A864" s="234" t="s">
        <v>1575</v>
      </c>
      <c r="B864" s="234" t="s">
        <v>94</v>
      </c>
      <c r="C864" s="225">
        <f t="shared" si="13"/>
        <v>310</v>
      </c>
      <c r="D864" s="236">
        <v>310</v>
      </c>
      <c r="E864" s="236"/>
    </row>
    <row r="865" spans="1:5" ht="21" customHeight="1">
      <c r="A865" s="234" t="s">
        <v>1576</v>
      </c>
      <c r="B865" s="234" t="s">
        <v>96</v>
      </c>
      <c r="C865" s="225">
        <f t="shared" si="13"/>
        <v>0</v>
      </c>
      <c r="D865" s="236"/>
      <c r="E865" s="236"/>
    </row>
    <row r="866" spans="1:5" ht="21" customHeight="1">
      <c r="A866" s="234" t="s">
        <v>1577</v>
      </c>
      <c r="B866" s="234" t="s">
        <v>98</v>
      </c>
      <c r="C866" s="225">
        <f t="shared" si="13"/>
        <v>0</v>
      </c>
      <c r="D866" s="236"/>
      <c r="E866" s="236"/>
    </row>
    <row r="867" spans="1:5" ht="21" customHeight="1">
      <c r="A867" s="234" t="s">
        <v>1578</v>
      </c>
      <c r="B867" s="234" t="s">
        <v>1579</v>
      </c>
      <c r="C867" s="225">
        <f t="shared" si="13"/>
        <v>0</v>
      </c>
      <c r="D867" s="236"/>
      <c r="E867" s="236"/>
    </row>
    <row r="868" spans="1:5" ht="21" customHeight="1">
      <c r="A868" s="234" t="s">
        <v>1580</v>
      </c>
      <c r="B868" s="234" t="s">
        <v>1581</v>
      </c>
      <c r="C868" s="225">
        <f t="shared" si="13"/>
        <v>0</v>
      </c>
      <c r="D868" s="236"/>
      <c r="E868" s="236"/>
    </row>
    <row r="869" spans="1:5" ht="21" customHeight="1">
      <c r="A869" s="234" t="s">
        <v>1582</v>
      </c>
      <c r="B869" s="234" t="s">
        <v>1583</v>
      </c>
      <c r="C869" s="225">
        <f t="shared" si="13"/>
        <v>0</v>
      </c>
      <c r="D869" s="236"/>
      <c r="E869" s="236"/>
    </row>
    <row r="870" spans="1:5" ht="21" customHeight="1">
      <c r="A870" s="234" t="s">
        <v>1584</v>
      </c>
      <c r="B870" s="234" t="s">
        <v>1585</v>
      </c>
      <c r="C870" s="225">
        <f t="shared" si="13"/>
        <v>0</v>
      </c>
      <c r="D870" s="236"/>
      <c r="E870" s="236"/>
    </row>
    <row r="871" spans="1:5" ht="21" customHeight="1">
      <c r="A871" s="234" t="s">
        <v>1586</v>
      </c>
      <c r="B871" s="234" t="s">
        <v>1587</v>
      </c>
      <c r="C871" s="225">
        <f t="shared" si="13"/>
        <v>0</v>
      </c>
      <c r="D871" s="236"/>
      <c r="E871" s="236"/>
    </row>
    <row r="872" spans="1:5" ht="21" customHeight="1">
      <c r="A872" s="234" t="s">
        <v>1588</v>
      </c>
      <c r="B872" s="234" t="s">
        <v>1589</v>
      </c>
      <c r="C872" s="225">
        <f t="shared" si="13"/>
        <v>0</v>
      </c>
      <c r="D872" s="236"/>
      <c r="E872" s="236"/>
    </row>
    <row r="873" spans="1:5" ht="21" customHeight="1">
      <c r="A873" s="234" t="s">
        <v>1590</v>
      </c>
      <c r="B873" s="234" t="s">
        <v>1591</v>
      </c>
      <c r="C873" s="225">
        <f t="shared" si="13"/>
        <v>0</v>
      </c>
      <c r="D873" s="236"/>
      <c r="E873" s="236"/>
    </row>
    <row r="874" spans="1:5" ht="21" customHeight="1">
      <c r="A874" s="234" t="s">
        <v>1592</v>
      </c>
      <c r="B874" s="234" t="s">
        <v>1593</v>
      </c>
      <c r="C874" s="225">
        <f t="shared" si="13"/>
        <v>548</v>
      </c>
      <c r="D874" s="236"/>
      <c r="E874" s="236">
        <v>548</v>
      </c>
    </row>
    <row r="875" spans="1:5" ht="21" customHeight="1">
      <c r="A875" s="234" t="s">
        <v>1594</v>
      </c>
      <c r="B875" s="234" t="s">
        <v>1595</v>
      </c>
      <c r="C875" s="225">
        <f t="shared" si="13"/>
        <v>147</v>
      </c>
      <c r="D875" s="236"/>
      <c r="E875" s="236">
        <v>147</v>
      </c>
    </row>
    <row r="876" spans="1:5" ht="21" customHeight="1">
      <c r="A876" s="234" t="s">
        <v>1596</v>
      </c>
      <c r="B876" s="234" t="s">
        <v>1595</v>
      </c>
      <c r="C876" s="225">
        <f t="shared" si="13"/>
        <v>147</v>
      </c>
      <c r="D876" s="236"/>
      <c r="E876" s="236">
        <v>147</v>
      </c>
    </row>
    <row r="877" spans="1:5" ht="21" customHeight="1">
      <c r="A877" s="234" t="s">
        <v>1597</v>
      </c>
      <c r="B877" s="234" t="s">
        <v>1598</v>
      </c>
      <c r="C877" s="225">
        <f t="shared" si="13"/>
        <v>13210</v>
      </c>
      <c r="D877" s="236"/>
      <c r="E877" s="236">
        <v>13210</v>
      </c>
    </row>
    <row r="878" spans="1:5" ht="21" customHeight="1">
      <c r="A878" s="234" t="s">
        <v>1599</v>
      </c>
      <c r="B878" s="234" t="s">
        <v>1600</v>
      </c>
      <c r="C878" s="225">
        <f t="shared" si="13"/>
        <v>0</v>
      </c>
      <c r="D878" s="236"/>
      <c r="E878" s="236"/>
    </row>
    <row r="879" spans="1:5" ht="21" customHeight="1">
      <c r="A879" s="234" t="s">
        <v>1601</v>
      </c>
      <c r="B879" s="234" t="s">
        <v>1602</v>
      </c>
      <c r="C879" s="225">
        <f t="shared" si="13"/>
        <v>13210</v>
      </c>
      <c r="D879" s="236"/>
      <c r="E879" s="236">
        <v>13210</v>
      </c>
    </row>
    <row r="880" spans="1:5" ht="21" customHeight="1">
      <c r="A880" s="234" t="s">
        <v>1603</v>
      </c>
      <c r="B880" s="234" t="s">
        <v>1604</v>
      </c>
      <c r="C880" s="225">
        <f t="shared" si="13"/>
        <v>1572</v>
      </c>
      <c r="D880" s="236"/>
      <c r="E880" s="236">
        <v>1572</v>
      </c>
    </row>
    <row r="881" spans="1:5" ht="21" customHeight="1">
      <c r="A881" s="234" t="s">
        <v>1605</v>
      </c>
      <c r="B881" s="234" t="s">
        <v>1604</v>
      </c>
      <c r="C881" s="225">
        <f t="shared" si="13"/>
        <v>1572</v>
      </c>
      <c r="D881" s="236"/>
      <c r="E881" s="236">
        <v>1572</v>
      </c>
    </row>
    <row r="882" spans="1:5" ht="21" customHeight="1">
      <c r="A882" s="234" t="s">
        <v>1606</v>
      </c>
      <c r="B882" s="234" t="s">
        <v>1607</v>
      </c>
      <c r="C882" s="225">
        <f t="shared" si="13"/>
        <v>0</v>
      </c>
      <c r="D882" s="236"/>
      <c r="E882" s="236"/>
    </row>
    <row r="883" spans="1:5" ht="21" customHeight="1">
      <c r="A883" s="234" t="s">
        <v>1608</v>
      </c>
      <c r="B883" s="234" t="s">
        <v>1607</v>
      </c>
      <c r="C883" s="225">
        <f t="shared" si="13"/>
        <v>0</v>
      </c>
      <c r="D883" s="236"/>
      <c r="E883" s="236"/>
    </row>
    <row r="884" spans="1:5" ht="21" customHeight="1">
      <c r="A884" s="234" t="s">
        <v>1609</v>
      </c>
      <c r="B884" s="234" t="s">
        <v>1610</v>
      </c>
      <c r="C884" s="225">
        <f t="shared" si="13"/>
        <v>3</v>
      </c>
      <c r="D884" s="236"/>
      <c r="E884" s="236">
        <v>3</v>
      </c>
    </row>
    <row r="885" spans="1:5" ht="21" customHeight="1">
      <c r="A885" s="234" t="s">
        <v>1611</v>
      </c>
      <c r="B885" s="234" t="s">
        <v>1610</v>
      </c>
      <c r="C885" s="225">
        <f t="shared" si="13"/>
        <v>3</v>
      </c>
      <c r="D885" s="236"/>
      <c r="E885" s="236">
        <v>3</v>
      </c>
    </row>
    <row r="886" spans="1:5" ht="21" customHeight="1">
      <c r="A886" s="234" t="s">
        <v>1612</v>
      </c>
      <c r="B886" s="234" t="s">
        <v>60</v>
      </c>
      <c r="C886" s="225">
        <f t="shared" si="13"/>
        <v>603</v>
      </c>
      <c r="D886" s="236"/>
      <c r="E886" s="236">
        <f>493+110</f>
        <v>603</v>
      </c>
    </row>
    <row r="887" spans="1:5" ht="21" customHeight="1">
      <c r="A887" s="234" t="s">
        <v>1613</v>
      </c>
      <c r="B887" s="234" t="s">
        <v>1614</v>
      </c>
      <c r="C887" s="225">
        <f t="shared" si="13"/>
        <v>106</v>
      </c>
      <c r="D887" s="236"/>
      <c r="E887" s="236">
        <v>106</v>
      </c>
    </row>
    <row r="888" spans="1:5" ht="21" customHeight="1">
      <c r="A888" s="234" t="s">
        <v>1615</v>
      </c>
      <c r="B888" s="234" t="s">
        <v>94</v>
      </c>
      <c r="C888" s="225">
        <f t="shared" si="13"/>
        <v>0</v>
      </c>
      <c r="D888" s="236"/>
      <c r="E888" s="236"/>
    </row>
    <row r="889" spans="1:5" ht="21" customHeight="1">
      <c r="A889" s="234" t="s">
        <v>1616</v>
      </c>
      <c r="B889" s="234" t="s">
        <v>96</v>
      </c>
      <c r="C889" s="225">
        <f t="shared" si="13"/>
        <v>0</v>
      </c>
      <c r="D889" s="236"/>
      <c r="E889" s="236"/>
    </row>
    <row r="890" spans="1:5" ht="21" customHeight="1">
      <c r="A890" s="234" t="s">
        <v>1617</v>
      </c>
      <c r="B890" s="234" t="s">
        <v>98</v>
      </c>
      <c r="C890" s="225">
        <f t="shared" si="13"/>
        <v>0</v>
      </c>
      <c r="D890" s="236"/>
      <c r="E890" s="236"/>
    </row>
    <row r="891" spans="1:5" ht="21" customHeight="1">
      <c r="A891" s="234" t="s">
        <v>1618</v>
      </c>
      <c r="B891" s="234" t="s">
        <v>112</v>
      </c>
      <c r="C891" s="225">
        <f t="shared" si="13"/>
        <v>0</v>
      </c>
      <c r="D891" s="236"/>
      <c r="E891" s="236"/>
    </row>
    <row r="892" spans="1:5" ht="21" customHeight="1">
      <c r="A892" s="234" t="s">
        <v>1619</v>
      </c>
      <c r="B892" s="234" t="s">
        <v>1620</v>
      </c>
      <c r="C892" s="225">
        <f t="shared" si="13"/>
        <v>0</v>
      </c>
      <c r="D892" s="236"/>
      <c r="E892" s="236"/>
    </row>
    <row r="893" spans="1:5" ht="21" customHeight="1">
      <c r="A893" s="234" t="s">
        <v>1621</v>
      </c>
      <c r="B893" s="234" t="s">
        <v>1622</v>
      </c>
      <c r="C893" s="225">
        <f t="shared" si="13"/>
        <v>0</v>
      </c>
      <c r="D893" s="236"/>
      <c r="E893" s="236"/>
    </row>
    <row r="894" spans="1:5" ht="21" customHeight="1">
      <c r="A894" s="234" t="s">
        <v>1623</v>
      </c>
      <c r="B894" s="234" t="s">
        <v>1624</v>
      </c>
      <c r="C894" s="225">
        <f t="shared" si="13"/>
        <v>67</v>
      </c>
      <c r="D894" s="236"/>
      <c r="E894" s="236">
        <v>67</v>
      </c>
    </row>
    <row r="895" spans="1:5" ht="21" customHeight="1">
      <c r="A895" s="234" t="s">
        <v>1625</v>
      </c>
      <c r="B895" s="234" t="s">
        <v>1626</v>
      </c>
      <c r="C895" s="225">
        <f t="shared" si="13"/>
        <v>0</v>
      </c>
      <c r="D895" s="236"/>
      <c r="E895" s="236"/>
    </row>
    <row r="896" spans="1:5" ht="21" customHeight="1">
      <c r="A896" s="234" t="s">
        <v>1627</v>
      </c>
      <c r="B896" s="234" t="s">
        <v>1628</v>
      </c>
      <c r="C896" s="225">
        <f t="shared" si="13"/>
        <v>0</v>
      </c>
      <c r="D896" s="236"/>
      <c r="E896" s="236"/>
    </row>
    <row r="897" spans="1:5" ht="21" customHeight="1">
      <c r="A897" s="234" t="s">
        <v>1629</v>
      </c>
      <c r="B897" s="234" t="s">
        <v>1630</v>
      </c>
      <c r="C897" s="225">
        <f t="shared" si="13"/>
        <v>0</v>
      </c>
      <c r="D897" s="236"/>
      <c r="E897" s="236"/>
    </row>
    <row r="898" spans="1:5" ht="21" customHeight="1">
      <c r="A898" s="234" t="s">
        <v>1631</v>
      </c>
      <c r="B898" s="234" t="s">
        <v>1632</v>
      </c>
      <c r="C898" s="225">
        <f t="shared" si="13"/>
        <v>0</v>
      </c>
      <c r="D898" s="236"/>
      <c r="E898" s="236"/>
    </row>
    <row r="899" spans="1:5" ht="21" customHeight="1">
      <c r="A899" s="234" t="s">
        <v>1633</v>
      </c>
      <c r="B899" s="234" t="s">
        <v>1634</v>
      </c>
      <c r="C899" s="225">
        <f t="shared" si="13"/>
        <v>0</v>
      </c>
      <c r="D899" s="236"/>
      <c r="E899" s="236"/>
    </row>
    <row r="900" spans="1:5" ht="21" customHeight="1">
      <c r="A900" s="234" t="s">
        <v>1635</v>
      </c>
      <c r="B900" s="234" t="s">
        <v>1636</v>
      </c>
      <c r="C900" s="225">
        <f t="shared" si="13"/>
        <v>0</v>
      </c>
      <c r="D900" s="236"/>
      <c r="E900" s="236"/>
    </row>
    <row r="901" spans="1:5" ht="21" customHeight="1">
      <c r="A901" s="234" t="s">
        <v>1637</v>
      </c>
      <c r="B901" s="234" t="s">
        <v>1638</v>
      </c>
      <c r="C901" s="225">
        <f t="shared" si="13"/>
        <v>0</v>
      </c>
      <c r="D901" s="236"/>
      <c r="E901" s="236"/>
    </row>
    <row r="902" spans="1:5" ht="21" customHeight="1">
      <c r="A902" s="234" t="s">
        <v>1639</v>
      </c>
      <c r="B902" s="234" t="s">
        <v>1640</v>
      </c>
      <c r="C902" s="225">
        <f aca="true" t="shared" si="14" ref="C902:C965">SUM(D902:E902)</f>
        <v>0</v>
      </c>
      <c r="D902" s="236"/>
      <c r="E902" s="236"/>
    </row>
    <row r="903" spans="1:5" ht="21" customHeight="1">
      <c r="A903" s="234" t="s">
        <v>1641</v>
      </c>
      <c r="B903" s="234" t="s">
        <v>1642</v>
      </c>
      <c r="C903" s="225">
        <f t="shared" si="14"/>
        <v>0</v>
      </c>
      <c r="D903" s="236"/>
      <c r="E903" s="236"/>
    </row>
    <row r="904" spans="1:5" ht="21" customHeight="1">
      <c r="A904" s="234" t="s">
        <v>1643</v>
      </c>
      <c r="B904" s="234" t="s">
        <v>1644</v>
      </c>
      <c r="C904" s="225">
        <f t="shared" si="14"/>
        <v>0</v>
      </c>
      <c r="D904" s="236"/>
      <c r="E904" s="236"/>
    </row>
    <row r="905" spans="1:5" ht="21" customHeight="1">
      <c r="A905" s="234" t="s">
        <v>1645</v>
      </c>
      <c r="B905" s="234" t="s">
        <v>1646</v>
      </c>
      <c r="C905" s="225">
        <f t="shared" si="14"/>
        <v>0</v>
      </c>
      <c r="D905" s="236"/>
      <c r="E905" s="236"/>
    </row>
    <row r="906" spans="1:5" ht="21" customHeight="1">
      <c r="A906" s="234" t="s">
        <v>1647</v>
      </c>
      <c r="B906" s="234" t="s">
        <v>1648</v>
      </c>
      <c r="C906" s="225">
        <f t="shared" si="14"/>
        <v>0</v>
      </c>
      <c r="D906" s="236"/>
      <c r="E906" s="236"/>
    </row>
    <row r="907" spans="1:5" ht="21" customHeight="1">
      <c r="A907" s="234" t="s">
        <v>1649</v>
      </c>
      <c r="B907" s="234" t="s">
        <v>1650</v>
      </c>
      <c r="C907" s="225">
        <f t="shared" si="14"/>
        <v>0</v>
      </c>
      <c r="D907" s="236"/>
      <c r="E907" s="236"/>
    </row>
    <row r="908" spans="1:5" ht="21" customHeight="1">
      <c r="A908" s="234" t="s">
        <v>1651</v>
      </c>
      <c r="B908" s="234" t="s">
        <v>1652</v>
      </c>
      <c r="C908" s="225">
        <f t="shared" si="14"/>
        <v>0</v>
      </c>
      <c r="D908" s="236"/>
      <c r="E908" s="236"/>
    </row>
    <row r="909" spans="1:5" ht="21" customHeight="1">
      <c r="A909" s="234" t="s">
        <v>1653</v>
      </c>
      <c r="B909" s="234" t="s">
        <v>1654</v>
      </c>
      <c r="C909" s="225">
        <f t="shared" si="14"/>
        <v>0</v>
      </c>
      <c r="D909" s="236"/>
      <c r="E909" s="236"/>
    </row>
    <row r="910" spans="1:5" ht="21" customHeight="1">
      <c r="A910" s="234" t="s">
        <v>1655</v>
      </c>
      <c r="B910" s="234" t="s">
        <v>1656</v>
      </c>
      <c r="C910" s="225">
        <f t="shared" si="14"/>
        <v>0</v>
      </c>
      <c r="D910" s="236"/>
      <c r="E910" s="236"/>
    </row>
    <row r="911" spans="1:5" ht="21" customHeight="1">
      <c r="A911" s="234" t="s">
        <v>1657</v>
      </c>
      <c r="B911" s="234" t="s">
        <v>1658</v>
      </c>
      <c r="C911" s="225">
        <f t="shared" si="14"/>
        <v>0</v>
      </c>
      <c r="D911" s="236"/>
      <c r="E911" s="236"/>
    </row>
    <row r="912" spans="1:5" ht="21" customHeight="1">
      <c r="A912" s="234" t="s">
        <v>1659</v>
      </c>
      <c r="B912" s="234" t="s">
        <v>1660</v>
      </c>
      <c r="C912" s="225">
        <f t="shared" si="14"/>
        <v>39</v>
      </c>
      <c r="D912" s="236"/>
      <c r="E912" s="236">
        <v>39</v>
      </c>
    </row>
    <row r="913" spans="1:5" ht="21" customHeight="1">
      <c r="A913" s="234" t="s">
        <v>1661</v>
      </c>
      <c r="B913" s="234" t="s">
        <v>1662</v>
      </c>
      <c r="C913" s="225">
        <f t="shared" si="14"/>
        <v>22</v>
      </c>
      <c r="D913" s="236"/>
      <c r="E913" s="236">
        <v>22</v>
      </c>
    </row>
    <row r="914" spans="1:5" ht="21" customHeight="1">
      <c r="A914" s="234" t="s">
        <v>1663</v>
      </c>
      <c r="B914" s="234" t="s">
        <v>94</v>
      </c>
      <c r="C914" s="225">
        <f t="shared" si="14"/>
        <v>0</v>
      </c>
      <c r="D914" s="236"/>
      <c r="E914" s="236"/>
    </row>
    <row r="915" spans="1:5" ht="21" customHeight="1">
      <c r="A915" s="234" t="s">
        <v>1664</v>
      </c>
      <c r="B915" s="234" t="s">
        <v>96</v>
      </c>
      <c r="C915" s="225">
        <f t="shared" si="14"/>
        <v>0</v>
      </c>
      <c r="D915" s="236"/>
      <c r="E915" s="236"/>
    </row>
    <row r="916" spans="1:5" ht="21" customHeight="1">
      <c r="A916" s="234" t="s">
        <v>1665</v>
      </c>
      <c r="B916" s="234" t="s">
        <v>98</v>
      </c>
      <c r="C916" s="225">
        <f t="shared" si="14"/>
        <v>0</v>
      </c>
      <c r="D916" s="236"/>
      <c r="E916" s="236"/>
    </row>
    <row r="917" spans="1:5" ht="21" customHeight="1">
      <c r="A917" s="234" t="s">
        <v>1666</v>
      </c>
      <c r="B917" s="234" t="s">
        <v>1667</v>
      </c>
      <c r="C917" s="225">
        <f t="shared" si="14"/>
        <v>0</v>
      </c>
      <c r="D917" s="236"/>
      <c r="E917" s="236"/>
    </row>
    <row r="918" spans="1:5" ht="21" customHeight="1">
      <c r="A918" s="234" t="s">
        <v>1668</v>
      </c>
      <c r="B918" s="234" t="s">
        <v>1669</v>
      </c>
      <c r="C918" s="225">
        <f t="shared" si="14"/>
        <v>0</v>
      </c>
      <c r="D918" s="236"/>
      <c r="E918" s="236"/>
    </row>
    <row r="919" spans="1:5" ht="21" customHeight="1">
      <c r="A919" s="234" t="s">
        <v>1670</v>
      </c>
      <c r="B919" s="234" t="s">
        <v>1671</v>
      </c>
      <c r="C919" s="225">
        <f t="shared" si="14"/>
        <v>0</v>
      </c>
      <c r="D919" s="236"/>
      <c r="E919" s="236"/>
    </row>
    <row r="920" spans="1:5" ht="21" customHeight="1">
      <c r="A920" s="234" t="s">
        <v>1672</v>
      </c>
      <c r="B920" s="234" t="s">
        <v>1673</v>
      </c>
      <c r="C920" s="225">
        <f t="shared" si="14"/>
        <v>0</v>
      </c>
      <c r="D920" s="236"/>
      <c r="E920" s="236"/>
    </row>
    <row r="921" spans="1:5" ht="21" customHeight="1">
      <c r="A921" s="234" t="s">
        <v>1674</v>
      </c>
      <c r="B921" s="234" t="s">
        <v>1675</v>
      </c>
      <c r="C921" s="225">
        <f t="shared" si="14"/>
        <v>0</v>
      </c>
      <c r="D921" s="236"/>
      <c r="E921" s="236"/>
    </row>
    <row r="922" spans="1:5" ht="21" customHeight="1">
      <c r="A922" s="234" t="s">
        <v>1676</v>
      </c>
      <c r="B922" s="234" t="s">
        <v>1677</v>
      </c>
      <c r="C922" s="225">
        <f t="shared" si="14"/>
        <v>0</v>
      </c>
      <c r="D922" s="236"/>
      <c r="E922" s="236"/>
    </row>
    <row r="923" spans="1:5" ht="21" customHeight="1">
      <c r="A923" s="234" t="s">
        <v>1678</v>
      </c>
      <c r="B923" s="234" t="s">
        <v>1679</v>
      </c>
      <c r="C923" s="225">
        <f t="shared" si="14"/>
        <v>0</v>
      </c>
      <c r="D923" s="236"/>
      <c r="E923" s="236"/>
    </row>
    <row r="924" spans="1:5" ht="21" customHeight="1">
      <c r="A924" s="234" t="s">
        <v>1680</v>
      </c>
      <c r="B924" s="234" t="s">
        <v>1681</v>
      </c>
      <c r="C924" s="225">
        <f t="shared" si="14"/>
        <v>0</v>
      </c>
      <c r="D924" s="236"/>
      <c r="E924" s="236"/>
    </row>
    <row r="925" spans="1:5" ht="21" customHeight="1">
      <c r="A925" s="234" t="s">
        <v>1682</v>
      </c>
      <c r="B925" s="234" t="s">
        <v>1683</v>
      </c>
      <c r="C925" s="225">
        <f t="shared" si="14"/>
        <v>0</v>
      </c>
      <c r="D925" s="236"/>
      <c r="E925" s="236"/>
    </row>
    <row r="926" spans="1:5" ht="21" customHeight="1">
      <c r="A926" s="234" t="s">
        <v>1684</v>
      </c>
      <c r="B926" s="234" t="s">
        <v>1685</v>
      </c>
      <c r="C926" s="225">
        <f t="shared" si="14"/>
        <v>0</v>
      </c>
      <c r="D926" s="236"/>
      <c r="E926" s="236"/>
    </row>
    <row r="927" spans="1:5" ht="21" customHeight="1">
      <c r="A927" s="234" t="s">
        <v>1686</v>
      </c>
      <c r="B927" s="234" t="s">
        <v>1687</v>
      </c>
      <c r="C927" s="225">
        <f t="shared" si="14"/>
        <v>0</v>
      </c>
      <c r="D927" s="236"/>
      <c r="E927" s="236"/>
    </row>
    <row r="928" spans="1:5" ht="21" customHeight="1">
      <c r="A928" s="234" t="s">
        <v>1688</v>
      </c>
      <c r="B928" s="234" t="s">
        <v>1689</v>
      </c>
      <c r="C928" s="225">
        <f t="shared" si="14"/>
        <v>0</v>
      </c>
      <c r="D928" s="236"/>
      <c r="E928" s="236"/>
    </row>
    <row r="929" spans="1:5" ht="21" customHeight="1">
      <c r="A929" s="234" t="s">
        <v>1690</v>
      </c>
      <c r="B929" s="234" t="s">
        <v>1691</v>
      </c>
      <c r="C929" s="225">
        <f t="shared" si="14"/>
        <v>0</v>
      </c>
      <c r="D929" s="236"/>
      <c r="E929" s="236"/>
    </row>
    <row r="930" spans="1:5" ht="21" customHeight="1">
      <c r="A930" s="234" t="s">
        <v>1692</v>
      </c>
      <c r="B930" s="234" t="s">
        <v>1693</v>
      </c>
      <c r="C930" s="225">
        <f t="shared" si="14"/>
        <v>0</v>
      </c>
      <c r="D930" s="236"/>
      <c r="E930" s="236"/>
    </row>
    <row r="931" spans="1:5" ht="21" customHeight="1">
      <c r="A931" s="234" t="s">
        <v>1694</v>
      </c>
      <c r="B931" s="234" t="s">
        <v>1695</v>
      </c>
      <c r="C931" s="225">
        <f t="shared" si="14"/>
        <v>0</v>
      </c>
      <c r="D931" s="236"/>
      <c r="E931" s="236"/>
    </row>
    <row r="932" spans="1:5" ht="21" customHeight="1">
      <c r="A932" s="234" t="s">
        <v>1696</v>
      </c>
      <c r="B932" s="234" t="s">
        <v>1697</v>
      </c>
      <c r="C932" s="225">
        <f t="shared" si="14"/>
        <v>0</v>
      </c>
      <c r="D932" s="236"/>
      <c r="E932" s="236"/>
    </row>
    <row r="933" spans="1:5" ht="21" customHeight="1">
      <c r="A933" s="234" t="s">
        <v>1698</v>
      </c>
      <c r="B933" s="234" t="s">
        <v>1699</v>
      </c>
      <c r="C933" s="225">
        <f t="shared" si="14"/>
        <v>0</v>
      </c>
      <c r="D933" s="236"/>
      <c r="E933" s="236"/>
    </row>
    <row r="934" spans="1:5" ht="21" customHeight="1">
      <c r="A934" s="234" t="s">
        <v>1700</v>
      </c>
      <c r="B934" s="234" t="s">
        <v>1701</v>
      </c>
      <c r="C934" s="225">
        <f t="shared" si="14"/>
        <v>0</v>
      </c>
      <c r="D934" s="236"/>
      <c r="E934" s="236"/>
    </row>
    <row r="935" spans="1:5" ht="21" customHeight="1">
      <c r="A935" s="234" t="s">
        <v>1702</v>
      </c>
      <c r="B935" s="234" t="s">
        <v>1703</v>
      </c>
      <c r="C935" s="225">
        <f t="shared" si="14"/>
        <v>0</v>
      </c>
      <c r="D935" s="236"/>
      <c r="E935" s="236"/>
    </row>
    <row r="936" spans="1:5" ht="21" customHeight="1">
      <c r="A936" s="234" t="s">
        <v>1704</v>
      </c>
      <c r="B936" s="234" t="s">
        <v>1705</v>
      </c>
      <c r="C936" s="225">
        <f t="shared" si="14"/>
        <v>0</v>
      </c>
      <c r="D936" s="236"/>
      <c r="E936" s="236"/>
    </row>
    <row r="937" spans="1:5" ht="21" customHeight="1">
      <c r="A937" s="234" t="s">
        <v>1706</v>
      </c>
      <c r="B937" s="234" t="s">
        <v>1707</v>
      </c>
      <c r="C937" s="225">
        <f t="shared" si="14"/>
        <v>0</v>
      </c>
      <c r="D937" s="236"/>
      <c r="E937" s="236"/>
    </row>
    <row r="938" spans="1:5" ht="21" customHeight="1">
      <c r="A938" s="234" t="s">
        <v>1708</v>
      </c>
      <c r="B938" s="234" t="s">
        <v>1709</v>
      </c>
      <c r="C938" s="225">
        <f t="shared" si="14"/>
        <v>0</v>
      </c>
      <c r="D938" s="236"/>
      <c r="E938" s="236"/>
    </row>
    <row r="939" spans="1:5" ht="21" customHeight="1">
      <c r="A939" s="234" t="s">
        <v>1710</v>
      </c>
      <c r="B939" s="234" t="s">
        <v>1711</v>
      </c>
      <c r="C939" s="225">
        <f t="shared" si="14"/>
        <v>0</v>
      </c>
      <c r="D939" s="236"/>
      <c r="E939" s="236"/>
    </row>
    <row r="940" spans="1:5" ht="21" customHeight="1">
      <c r="A940" s="234" t="s">
        <v>1712</v>
      </c>
      <c r="B940" s="234" t="s">
        <v>1713</v>
      </c>
      <c r="C940" s="225">
        <f t="shared" si="14"/>
        <v>22</v>
      </c>
      <c r="D940" s="236"/>
      <c r="E940" s="236">
        <v>22</v>
      </c>
    </row>
    <row r="941" spans="1:5" ht="21" customHeight="1">
      <c r="A941" s="234" t="s">
        <v>1714</v>
      </c>
      <c r="B941" s="234" t="s">
        <v>1715</v>
      </c>
      <c r="C941" s="225">
        <f t="shared" si="14"/>
        <v>50</v>
      </c>
      <c r="D941" s="236"/>
      <c r="E941" s="236">
        <v>50</v>
      </c>
    </row>
    <row r="942" spans="1:5" ht="21" customHeight="1">
      <c r="A942" s="234" t="s">
        <v>1716</v>
      </c>
      <c r="B942" s="234" t="s">
        <v>94</v>
      </c>
      <c r="C942" s="225">
        <f t="shared" si="14"/>
        <v>0</v>
      </c>
      <c r="D942" s="236"/>
      <c r="E942" s="236"/>
    </row>
    <row r="943" spans="1:5" ht="21" customHeight="1">
      <c r="A943" s="234" t="s">
        <v>1717</v>
      </c>
      <c r="B943" s="234" t="s">
        <v>96</v>
      </c>
      <c r="C943" s="225">
        <f t="shared" si="14"/>
        <v>0</v>
      </c>
      <c r="D943" s="236"/>
      <c r="E943" s="236"/>
    </row>
    <row r="944" spans="1:5" ht="21" customHeight="1">
      <c r="A944" s="234" t="s">
        <v>1718</v>
      </c>
      <c r="B944" s="234" t="s">
        <v>98</v>
      </c>
      <c r="C944" s="225">
        <f t="shared" si="14"/>
        <v>0</v>
      </c>
      <c r="D944" s="236"/>
      <c r="E944" s="236"/>
    </row>
    <row r="945" spans="1:5" ht="21" customHeight="1">
      <c r="A945" s="234" t="s">
        <v>1719</v>
      </c>
      <c r="B945" s="234" t="s">
        <v>1720</v>
      </c>
      <c r="C945" s="225">
        <f t="shared" si="14"/>
        <v>0</v>
      </c>
      <c r="D945" s="236"/>
      <c r="E945" s="236"/>
    </row>
    <row r="946" spans="1:5" ht="21" customHeight="1">
      <c r="A946" s="234" t="s">
        <v>1721</v>
      </c>
      <c r="B946" s="234" t="s">
        <v>1722</v>
      </c>
      <c r="C946" s="225">
        <f t="shared" si="14"/>
        <v>0</v>
      </c>
      <c r="D946" s="236"/>
      <c r="E946" s="236"/>
    </row>
    <row r="947" spans="1:5" ht="21" customHeight="1">
      <c r="A947" s="234" t="s">
        <v>1723</v>
      </c>
      <c r="B947" s="234" t="s">
        <v>1724</v>
      </c>
      <c r="C947" s="225">
        <f t="shared" si="14"/>
        <v>0</v>
      </c>
      <c r="D947" s="236"/>
      <c r="E947" s="236"/>
    </row>
    <row r="948" spans="1:5" ht="21" customHeight="1">
      <c r="A948" s="234" t="s">
        <v>1725</v>
      </c>
      <c r="B948" s="234" t="s">
        <v>1726</v>
      </c>
      <c r="C948" s="225">
        <f t="shared" si="14"/>
        <v>0</v>
      </c>
      <c r="D948" s="236"/>
      <c r="E948" s="236"/>
    </row>
    <row r="949" spans="1:5" ht="21" customHeight="1">
      <c r="A949" s="234" t="s">
        <v>1727</v>
      </c>
      <c r="B949" s="234" t="s">
        <v>1728</v>
      </c>
      <c r="C949" s="225">
        <f t="shared" si="14"/>
        <v>0</v>
      </c>
      <c r="D949" s="236"/>
      <c r="E949" s="236"/>
    </row>
    <row r="950" spans="1:5" ht="21" customHeight="1">
      <c r="A950" s="234" t="s">
        <v>1729</v>
      </c>
      <c r="B950" s="234" t="s">
        <v>1730</v>
      </c>
      <c r="C950" s="225">
        <f t="shared" si="14"/>
        <v>0</v>
      </c>
      <c r="D950" s="236"/>
      <c r="E950" s="236"/>
    </row>
    <row r="951" spans="1:5" ht="21" customHeight="1">
      <c r="A951" s="234" t="s">
        <v>1731</v>
      </c>
      <c r="B951" s="234" t="s">
        <v>1732</v>
      </c>
      <c r="C951" s="225">
        <f t="shared" si="14"/>
        <v>0</v>
      </c>
      <c r="D951" s="236"/>
      <c r="E951" s="236"/>
    </row>
    <row r="952" spans="1:5" ht="21" customHeight="1">
      <c r="A952" s="234" t="s">
        <v>1733</v>
      </c>
      <c r="B952" s="234" t="s">
        <v>1734</v>
      </c>
      <c r="C952" s="225">
        <f t="shared" si="14"/>
        <v>0</v>
      </c>
      <c r="D952" s="236"/>
      <c r="E952" s="236"/>
    </row>
    <row r="953" spans="1:5" ht="21" customHeight="1">
      <c r="A953" s="234" t="s">
        <v>1735</v>
      </c>
      <c r="B953" s="234" t="s">
        <v>1736</v>
      </c>
      <c r="C953" s="225">
        <f t="shared" si="14"/>
        <v>0</v>
      </c>
      <c r="D953" s="236"/>
      <c r="E953" s="236"/>
    </row>
    <row r="954" spans="1:5" ht="21" customHeight="1">
      <c r="A954" s="234" t="s">
        <v>1737</v>
      </c>
      <c r="B954" s="234" t="s">
        <v>1738</v>
      </c>
      <c r="C954" s="225">
        <f t="shared" si="14"/>
        <v>0</v>
      </c>
      <c r="D954" s="236"/>
      <c r="E954" s="236"/>
    </row>
    <row r="955" spans="1:5" ht="21" customHeight="1">
      <c r="A955" s="234" t="s">
        <v>1739</v>
      </c>
      <c r="B955" s="234" t="s">
        <v>1740</v>
      </c>
      <c r="C955" s="225">
        <f t="shared" si="14"/>
        <v>50</v>
      </c>
      <c r="D955" s="236"/>
      <c r="E955" s="236">
        <v>50</v>
      </c>
    </row>
    <row r="956" spans="1:5" ht="21" customHeight="1">
      <c r="A956" s="234" t="s">
        <v>1741</v>
      </c>
      <c r="B956" s="234" t="s">
        <v>1742</v>
      </c>
      <c r="C956" s="225">
        <f t="shared" si="14"/>
        <v>0</v>
      </c>
      <c r="D956" s="236"/>
      <c r="E956" s="236"/>
    </row>
    <row r="957" spans="1:5" ht="21" customHeight="1">
      <c r="A957" s="234" t="s">
        <v>1743</v>
      </c>
      <c r="B957" s="234" t="s">
        <v>1744</v>
      </c>
      <c r="C957" s="225">
        <f t="shared" si="14"/>
        <v>0</v>
      </c>
      <c r="D957" s="236"/>
      <c r="E957" s="236"/>
    </row>
    <row r="958" spans="1:5" ht="21" customHeight="1">
      <c r="A958" s="234" t="s">
        <v>1745</v>
      </c>
      <c r="B958" s="234" t="s">
        <v>1746</v>
      </c>
      <c r="C958" s="225">
        <f t="shared" si="14"/>
        <v>0</v>
      </c>
      <c r="D958" s="236"/>
      <c r="E958" s="236"/>
    </row>
    <row r="959" spans="1:5" ht="21" customHeight="1">
      <c r="A959" s="234" t="s">
        <v>1747</v>
      </c>
      <c r="B959" s="234" t="s">
        <v>1748</v>
      </c>
      <c r="C959" s="225">
        <f t="shared" si="14"/>
        <v>0</v>
      </c>
      <c r="D959" s="236"/>
      <c r="E959" s="236"/>
    </row>
    <row r="960" spans="1:5" ht="21" customHeight="1">
      <c r="A960" s="234" t="s">
        <v>1749</v>
      </c>
      <c r="B960" s="234" t="s">
        <v>1750</v>
      </c>
      <c r="C960" s="225">
        <f t="shared" si="14"/>
        <v>0</v>
      </c>
      <c r="D960" s="236"/>
      <c r="E960" s="236"/>
    </row>
    <row r="961" spans="1:5" ht="21" customHeight="1">
      <c r="A961" s="234" t="s">
        <v>1751</v>
      </c>
      <c r="B961" s="234" t="s">
        <v>1752</v>
      </c>
      <c r="C961" s="225">
        <f t="shared" si="14"/>
        <v>0</v>
      </c>
      <c r="D961" s="236"/>
      <c r="E961" s="236"/>
    </row>
    <row r="962" spans="1:5" ht="21" customHeight="1">
      <c r="A962" s="234" t="s">
        <v>1753</v>
      </c>
      <c r="B962" s="234" t="s">
        <v>1754</v>
      </c>
      <c r="C962" s="225">
        <f t="shared" si="14"/>
        <v>0</v>
      </c>
      <c r="D962" s="236"/>
      <c r="E962" s="236"/>
    </row>
    <row r="963" spans="1:5" ht="21" customHeight="1">
      <c r="A963" s="234" t="s">
        <v>1755</v>
      </c>
      <c r="B963" s="234" t="s">
        <v>1756</v>
      </c>
      <c r="C963" s="225">
        <f t="shared" si="14"/>
        <v>0</v>
      </c>
      <c r="D963" s="236"/>
      <c r="E963" s="236"/>
    </row>
    <row r="964" spans="1:5" ht="21" customHeight="1">
      <c r="A964" s="234" t="s">
        <v>1757</v>
      </c>
      <c r="B964" s="234" t="s">
        <v>1758</v>
      </c>
      <c r="C964" s="225">
        <f t="shared" si="14"/>
        <v>0</v>
      </c>
      <c r="D964" s="236"/>
      <c r="E964" s="236"/>
    </row>
    <row r="965" spans="1:5" ht="21" customHeight="1">
      <c r="A965" s="234" t="s">
        <v>1759</v>
      </c>
      <c r="B965" s="234" t="s">
        <v>1699</v>
      </c>
      <c r="C965" s="225">
        <f t="shared" si="14"/>
        <v>0</v>
      </c>
      <c r="D965" s="236"/>
      <c r="E965" s="236"/>
    </row>
    <row r="966" spans="1:5" ht="21" customHeight="1">
      <c r="A966" s="234" t="s">
        <v>1760</v>
      </c>
      <c r="B966" s="234" t="s">
        <v>1761</v>
      </c>
      <c r="C966" s="225">
        <f aca="true" t="shared" si="15" ref="C966:C1029">SUM(D966:E966)</f>
        <v>0</v>
      </c>
      <c r="D966" s="236"/>
      <c r="E966" s="236"/>
    </row>
    <row r="967" spans="1:5" ht="21" customHeight="1">
      <c r="A967" s="234" t="s">
        <v>1762</v>
      </c>
      <c r="B967" s="234" t="s">
        <v>1763</v>
      </c>
      <c r="C967" s="225">
        <f t="shared" si="15"/>
        <v>0</v>
      </c>
      <c r="D967" s="236"/>
      <c r="E967" s="236"/>
    </row>
    <row r="968" spans="1:5" ht="21" customHeight="1">
      <c r="A968" s="234" t="s">
        <v>1764</v>
      </c>
      <c r="B968" s="234" t="s">
        <v>1765</v>
      </c>
      <c r="C968" s="225">
        <f t="shared" si="15"/>
        <v>0</v>
      </c>
      <c r="D968" s="236"/>
      <c r="E968" s="236"/>
    </row>
    <row r="969" spans="1:5" ht="21" customHeight="1">
      <c r="A969" s="234" t="s">
        <v>1766</v>
      </c>
      <c r="B969" s="234" t="s">
        <v>1767</v>
      </c>
      <c r="C969" s="225">
        <f t="shared" si="15"/>
        <v>0</v>
      </c>
      <c r="D969" s="236"/>
      <c r="E969" s="236"/>
    </row>
    <row r="970" spans="1:5" ht="21" customHeight="1">
      <c r="A970" s="234" t="s">
        <v>1768</v>
      </c>
      <c r="B970" s="234" t="s">
        <v>94</v>
      </c>
      <c r="C970" s="225">
        <f t="shared" si="15"/>
        <v>0</v>
      </c>
      <c r="D970" s="236"/>
      <c r="E970" s="236"/>
    </row>
    <row r="971" spans="1:5" ht="21" customHeight="1">
      <c r="A971" s="234" t="s">
        <v>1769</v>
      </c>
      <c r="B971" s="234" t="s">
        <v>96</v>
      </c>
      <c r="C971" s="225">
        <f t="shared" si="15"/>
        <v>0</v>
      </c>
      <c r="D971" s="236"/>
      <c r="E971" s="236"/>
    </row>
    <row r="972" spans="1:5" ht="21" customHeight="1">
      <c r="A972" s="234" t="s">
        <v>1770</v>
      </c>
      <c r="B972" s="234" t="s">
        <v>98</v>
      </c>
      <c r="C972" s="225">
        <f t="shared" si="15"/>
        <v>0</v>
      </c>
      <c r="D972" s="236"/>
      <c r="E972" s="236"/>
    </row>
    <row r="973" spans="1:5" ht="21" customHeight="1">
      <c r="A973" s="234" t="s">
        <v>1771</v>
      </c>
      <c r="B973" s="234" t="s">
        <v>1772</v>
      </c>
      <c r="C973" s="225">
        <f t="shared" si="15"/>
        <v>0</v>
      </c>
      <c r="D973" s="236"/>
      <c r="E973" s="236"/>
    </row>
    <row r="974" spans="1:5" ht="21" customHeight="1">
      <c r="A974" s="234" t="s">
        <v>1773</v>
      </c>
      <c r="B974" s="234" t="s">
        <v>1774</v>
      </c>
      <c r="C974" s="225">
        <f t="shared" si="15"/>
        <v>0</v>
      </c>
      <c r="D974" s="236"/>
      <c r="E974" s="236"/>
    </row>
    <row r="975" spans="1:5" ht="21" customHeight="1">
      <c r="A975" s="234" t="s">
        <v>1775</v>
      </c>
      <c r="B975" s="234" t="s">
        <v>1776</v>
      </c>
      <c r="C975" s="225">
        <f t="shared" si="15"/>
        <v>0</v>
      </c>
      <c r="D975" s="236"/>
      <c r="E975" s="236"/>
    </row>
    <row r="976" spans="1:5" ht="21" customHeight="1">
      <c r="A976" s="234" t="s">
        <v>1777</v>
      </c>
      <c r="B976" s="234" t="s">
        <v>1778</v>
      </c>
      <c r="C976" s="225">
        <f t="shared" si="15"/>
        <v>0</v>
      </c>
      <c r="D976" s="236"/>
      <c r="E976" s="236"/>
    </row>
    <row r="977" spans="1:5" ht="21" customHeight="1">
      <c r="A977" s="234" t="s">
        <v>1779</v>
      </c>
      <c r="B977" s="234" t="s">
        <v>1780</v>
      </c>
      <c r="C977" s="225">
        <f t="shared" si="15"/>
        <v>0</v>
      </c>
      <c r="D977" s="236"/>
      <c r="E977" s="236"/>
    </row>
    <row r="978" spans="1:5" ht="21" customHeight="1">
      <c r="A978" s="234" t="s">
        <v>1781</v>
      </c>
      <c r="B978" s="234" t="s">
        <v>1782</v>
      </c>
      <c r="C978" s="225">
        <f t="shared" si="15"/>
        <v>0</v>
      </c>
      <c r="D978" s="236"/>
      <c r="E978" s="236"/>
    </row>
    <row r="979" spans="1:5" ht="21" customHeight="1">
      <c r="A979" s="234" t="s">
        <v>1783</v>
      </c>
      <c r="B979" s="234" t="s">
        <v>1784</v>
      </c>
      <c r="C979" s="225">
        <f t="shared" si="15"/>
        <v>0</v>
      </c>
      <c r="D979" s="236"/>
      <c r="E979" s="236"/>
    </row>
    <row r="980" spans="1:5" ht="21" customHeight="1">
      <c r="A980" s="234" t="s">
        <v>1785</v>
      </c>
      <c r="B980" s="234" t="s">
        <v>1786</v>
      </c>
      <c r="C980" s="225">
        <f t="shared" si="15"/>
        <v>425</v>
      </c>
      <c r="D980" s="236"/>
      <c r="E980" s="236">
        <f>315+110</f>
        <v>425</v>
      </c>
    </row>
    <row r="981" spans="1:5" ht="21" customHeight="1">
      <c r="A981" s="234" t="s">
        <v>1787</v>
      </c>
      <c r="B981" s="234" t="s">
        <v>94</v>
      </c>
      <c r="C981" s="225">
        <f t="shared" si="15"/>
        <v>0</v>
      </c>
      <c r="D981" s="236"/>
      <c r="E981" s="236"/>
    </row>
    <row r="982" spans="1:5" ht="21" customHeight="1">
      <c r="A982" s="234" t="s">
        <v>1788</v>
      </c>
      <c r="B982" s="234" t="s">
        <v>96</v>
      </c>
      <c r="C982" s="225">
        <f t="shared" si="15"/>
        <v>0</v>
      </c>
      <c r="D982" s="236"/>
      <c r="E982" s="236"/>
    </row>
    <row r="983" spans="1:5" ht="21" customHeight="1">
      <c r="A983" s="234" t="s">
        <v>1789</v>
      </c>
      <c r="B983" s="234" t="s">
        <v>98</v>
      </c>
      <c r="C983" s="225">
        <f t="shared" si="15"/>
        <v>0</v>
      </c>
      <c r="D983" s="236"/>
      <c r="E983" s="236"/>
    </row>
    <row r="984" spans="1:5" ht="21" customHeight="1">
      <c r="A984" s="234" t="s">
        <v>1790</v>
      </c>
      <c r="B984" s="234" t="s">
        <v>1791</v>
      </c>
      <c r="C984" s="225">
        <f t="shared" si="15"/>
        <v>0</v>
      </c>
      <c r="D984" s="236"/>
      <c r="E984" s="236"/>
    </row>
    <row r="985" spans="1:5" ht="21" customHeight="1">
      <c r="A985" s="234" t="s">
        <v>1792</v>
      </c>
      <c r="B985" s="234" t="s">
        <v>1793</v>
      </c>
      <c r="C985" s="225">
        <f t="shared" si="15"/>
        <v>0</v>
      </c>
      <c r="D985" s="236"/>
      <c r="E985" s="236"/>
    </row>
    <row r="986" spans="1:5" ht="21" customHeight="1">
      <c r="A986" s="234" t="s">
        <v>1794</v>
      </c>
      <c r="B986" s="234" t="s">
        <v>1795</v>
      </c>
      <c r="C986" s="225">
        <f t="shared" si="15"/>
        <v>0</v>
      </c>
      <c r="D986" s="236"/>
      <c r="E986" s="236"/>
    </row>
    <row r="987" spans="1:5" ht="21" customHeight="1">
      <c r="A987" s="234" t="s">
        <v>1796</v>
      </c>
      <c r="B987" s="234" t="s">
        <v>1797</v>
      </c>
      <c r="C987" s="225">
        <f t="shared" si="15"/>
        <v>0</v>
      </c>
      <c r="D987" s="236"/>
      <c r="E987" s="236"/>
    </row>
    <row r="988" spans="1:5" ht="21" customHeight="1">
      <c r="A988" s="234" t="s">
        <v>1798</v>
      </c>
      <c r="B988" s="234" t="s">
        <v>1799</v>
      </c>
      <c r="C988" s="225">
        <f t="shared" si="15"/>
        <v>0</v>
      </c>
      <c r="D988" s="236"/>
      <c r="E988" s="236"/>
    </row>
    <row r="989" spans="1:5" ht="21" customHeight="1">
      <c r="A989" s="234" t="s">
        <v>1800</v>
      </c>
      <c r="B989" s="234" t="s">
        <v>1801</v>
      </c>
      <c r="C989" s="225">
        <f t="shared" si="15"/>
        <v>0</v>
      </c>
      <c r="D989" s="236"/>
      <c r="E989" s="236"/>
    </row>
    <row r="990" spans="1:5" ht="18.75" customHeight="1">
      <c r="A990" s="234" t="s">
        <v>1802</v>
      </c>
      <c r="B990" s="234" t="s">
        <v>1803</v>
      </c>
      <c r="C990" s="225">
        <f t="shared" si="15"/>
        <v>425</v>
      </c>
      <c r="D990" s="236"/>
      <c r="E990" s="236">
        <f>315+110</f>
        <v>425</v>
      </c>
    </row>
    <row r="991" spans="1:5" ht="21" customHeight="1">
      <c r="A991" s="234" t="s">
        <v>1804</v>
      </c>
      <c r="B991" s="234" t="s">
        <v>1805</v>
      </c>
      <c r="C991" s="225">
        <f t="shared" si="15"/>
        <v>0</v>
      </c>
      <c r="D991" s="236"/>
      <c r="E991" s="236"/>
    </row>
    <row r="992" spans="1:5" ht="21" customHeight="1">
      <c r="A992" s="234" t="s">
        <v>1806</v>
      </c>
      <c r="B992" s="234" t="s">
        <v>900</v>
      </c>
      <c r="C992" s="225">
        <f t="shared" si="15"/>
        <v>0</v>
      </c>
      <c r="D992" s="236"/>
      <c r="E992" s="236"/>
    </row>
    <row r="993" spans="1:5" ht="21" customHeight="1">
      <c r="A993" s="234" t="s">
        <v>1807</v>
      </c>
      <c r="B993" s="234" t="s">
        <v>1808</v>
      </c>
      <c r="C993" s="225">
        <f t="shared" si="15"/>
        <v>0</v>
      </c>
      <c r="D993" s="236"/>
      <c r="E993" s="236"/>
    </row>
    <row r="994" spans="1:5" ht="21" customHeight="1">
      <c r="A994" s="234" t="s">
        <v>1809</v>
      </c>
      <c r="B994" s="234" t="s">
        <v>1810</v>
      </c>
      <c r="C994" s="225">
        <f t="shared" si="15"/>
        <v>0</v>
      </c>
      <c r="D994" s="236"/>
      <c r="E994" s="236"/>
    </row>
    <row r="995" spans="1:5" ht="21" customHeight="1">
      <c r="A995" s="234" t="s">
        <v>1811</v>
      </c>
      <c r="B995" s="234" t="s">
        <v>1812</v>
      </c>
      <c r="C995" s="225">
        <f t="shared" si="15"/>
        <v>0</v>
      </c>
      <c r="D995" s="236"/>
      <c r="E995" s="236"/>
    </row>
    <row r="996" spans="1:5" ht="21" customHeight="1">
      <c r="A996" s="234" t="s">
        <v>1813</v>
      </c>
      <c r="B996" s="234" t="s">
        <v>1814</v>
      </c>
      <c r="C996" s="225">
        <f t="shared" si="15"/>
        <v>0</v>
      </c>
      <c r="D996" s="236"/>
      <c r="E996" s="236"/>
    </row>
    <row r="997" spans="1:5" ht="21" customHeight="1">
      <c r="A997" s="234" t="s">
        <v>1815</v>
      </c>
      <c r="B997" s="234" t="s">
        <v>1816</v>
      </c>
      <c r="C997" s="225">
        <f t="shared" si="15"/>
        <v>0</v>
      </c>
      <c r="D997" s="236"/>
      <c r="E997" s="236"/>
    </row>
    <row r="998" spans="1:5" ht="21" customHeight="1">
      <c r="A998" s="234" t="s">
        <v>1817</v>
      </c>
      <c r="B998" s="234" t="s">
        <v>1818</v>
      </c>
      <c r="C998" s="225">
        <f t="shared" si="15"/>
        <v>0</v>
      </c>
      <c r="D998" s="236"/>
      <c r="E998" s="236"/>
    </row>
    <row r="999" spans="1:5" ht="21" customHeight="1">
      <c r="A999" s="234" t="s">
        <v>1819</v>
      </c>
      <c r="B999" s="234" t="s">
        <v>1820</v>
      </c>
      <c r="C999" s="225">
        <f t="shared" si="15"/>
        <v>0</v>
      </c>
      <c r="D999" s="236"/>
      <c r="E999" s="236"/>
    </row>
    <row r="1000" spans="1:5" ht="21" customHeight="1">
      <c r="A1000" s="234" t="s">
        <v>1821</v>
      </c>
      <c r="B1000" s="234" t="s">
        <v>1822</v>
      </c>
      <c r="C1000" s="225">
        <f t="shared" si="15"/>
        <v>0</v>
      </c>
      <c r="D1000" s="236"/>
      <c r="E1000" s="236"/>
    </row>
    <row r="1001" spans="1:5" ht="21" customHeight="1">
      <c r="A1001" s="234" t="s">
        <v>1823</v>
      </c>
      <c r="B1001" s="234" t="s">
        <v>1824</v>
      </c>
      <c r="C1001" s="225">
        <f t="shared" si="15"/>
        <v>0</v>
      </c>
      <c r="D1001" s="236"/>
      <c r="E1001" s="236"/>
    </row>
    <row r="1002" spans="1:5" ht="21" customHeight="1">
      <c r="A1002" s="234" t="s">
        <v>1825</v>
      </c>
      <c r="B1002" s="234" t="s">
        <v>1826</v>
      </c>
      <c r="C1002" s="225">
        <f t="shared" si="15"/>
        <v>0</v>
      </c>
      <c r="D1002" s="236"/>
      <c r="E1002" s="236"/>
    </row>
    <row r="1003" spans="1:5" ht="21" customHeight="1">
      <c r="A1003" s="234" t="s">
        <v>1827</v>
      </c>
      <c r="B1003" s="234" t="s">
        <v>1828</v>
      </c>
      <c r="C1003" s="225">
        <f t="shared" si="15"/>
        <v>0</v>
      </c>
      <c r="D1003" s="236"/>
      <c r="E1003" s="236"/>
    </row>
    <row r="1004" spans="1:5" ht="21" customHeight="1">
      <c r="A1004" s="234" t="s">
        <v>1829</v>
      </c>
      <c r="B1004" s="234" t="s">
        <v>1830</v>
      </c>
      <c r="C1004" s="225">
        <f t="shared" si="15"/>
        <v>0</v>
      </c>
      <c r="D1004" s="236"/>
      <c r="E1004" s="236"/>
    </row>
    <row r="1005" spans="1:5" ht="21" customHeight="1">
      <c r="A1005" s="234" t="s">
        <v>1831</v>
      </c>
      <c r="B1005" s="234" t="s">
        <v>1832</v>
      </c>
      <c r="C1005" s="225">
        <f t="shared" si="15"/>
        <v>0</v>
      </c>
      <c r="D1005" s="236"/>
      <c r="E1005" s="236"/>
    </row>
    <row r="1006" spans="1:5" ht="21" customHeight="1">
      <c r="A1006" s="234" t="s">
        <v>1833</v>
      </c>
      <c r="B1006" s="234" t="s">
        <v>1834</v>
      </c>
      <c r="C1006" s="225">
        <f t="shared" si="15"/>
        <v>0</v>
      </c>
      <c r="D1006" s="236"/>
      <c r="E1006" s="236"/>
    </row>
    <row r="1007" spans="1:5" ht="21" customHeight="1">
      <c r="A1007" s="234" t="s">
        <v>1835</v>
      </c>
      <c r="B1007" s="234" t="s">
        <v>1836</v>
      </c>
      <c r="C1007" s="225">
        <f t="shared" si="15"/>
        <v>0</v>
      </c>
      <c r="D1007" s="236"/>
      <c r="E1007" s="236"/>
    </row>
    <row r="1008" spans="1:5" ht="21" customHeight="1">
      <c r="A1008" s="234" t="s">
        <v>1837</v>
      </c>
      <c r="B1008" s="234" t="s">
        <v>1838</v>
      </c>
      <c r="C1008" s="225">
        <f t="shared" si="15"/>
        <v>0</v>
      </c>
      <c r="D1008" s="236"/>
      <c r="E1008" s="236"/>
    </row>
    <row r="1009" spans="1:5" ht="21" customHeight="1">
      <c r="A1009" s="234" t="s">
        <v>1839</v>
      </c>
      <c r="B1009" s="234" t="s">
        <v>1840</v>
      </c>
      <c r="C1009" s="225">
        <f t="shared" si="15"/>
        <v>0</v>
      </c>
      <c r="D1009" s="236"/>
      <c r="E1009" s="236"/>
    </row>
    <row r="1010" spans="1:5" ht="21" customHeight="1">
      <c r="A1010" s="234" t="s">
        <v>1841</v>
      </c>
      <c r="B1010" s="234" t="s">
        <v>1842</v>
      </c>
      <c r="C1010" s="225">
        <f t="shared" si="15"/>
        <v>0</v>
      </c>
      <c r="D1010" s="236"/>
      <c r="E1010" s="236"/>
    </row>
    <row r="1011" spans="1:5" ht="21" customHeight="1">
      <c r="A1011" s="234" t="s">
        <v>1843</v>
      </c>
      <c r="B1011" s="234" t="s">
        <v>1844</v>
      </c>
      <c r="C1011" s="225">
        <f t="shared" si="15"/>
        <v>0</v>
      </c>
      <c r="D1011" s="236"/>
      <c r="E1011" s="236"/>
    </row>
    <row r="1012" spans="1:5" ht="21" customHeight="1">
      <c r="A1012" s="234" t="s">
        <v>1845</v>
      </c>
      <c r="B1012" s="234" t="s">
        <v>1846</v>
      </c>
      <c r="C1012" s="225">
        <f t="shared" si="15"/>
        <v>0</v>
      </c>
      <c r="D1012" s="236"/>
      <c r="E1012" s="236"/>
    </row>
    <row r="1013" spans="1:5" ht="21" customHeight="1">
      <c r="A1013" s="234" t="s">
        <v>1847</v>
      </c>
      <c r="B1013" s="234" t="s">
        <v>1848</v>
      </c>
      <c r="C1013" s="225">
        <f t="shared" si="15"/>
        <v>0</v>
      </c>
      <c r="D1013" s="236"/>
      <c r="E1013" s="236"/>
    </row>
    <row r="1014" spans="1:5" ht="21" customHeight="1">
      <c r="A1014" s="234" t="s">
        <v>1849</v>
      </c>
      <c r="B1014" s="234" t="s">
        <v>1850</v>
      </c>
      <c r="C1014" s="225">
        <f t="shared" si="15"/>
        <v>0</v>
      </c>
      <c r="D1014" s="236"/>
      <c r="E1014" s="236"/>
    </row>
    <row r="1015" spans="1:5" ht="21" customHeight="1">
      <c r="A1015" s="234" t="s">
        <v>1851</v>
      </c>
      <c r="B1015" s="234" t="s">
        <v>1852</v>
      </c>
      <c r="C1015" s="225">
        <f t="shared" si="15"/>
        <v>0</v>
      </c>
      <c r="D1015" s="236"/>
      <c r="E1015" s="236"/>
    </row>
    <row r="1016" spans="1:5" ht="21" customHeight="1">
      <c r="A1016" s="234" t="s">
        <v>1853</v>
      </c>
      <c r="B1016" s="234" t="s">
        <v>1854</v>
      </c>
      <c r="C1016" s="225">
        <f t="shared" si="15"/>
        <v>0</v>
      </c>
      <c r="D1016" s="236"/>
      <c r="E1016" s="236"/>
    </row>
    <row r="1017" spans="1:5" ht="21" customHeight="1">
      <c r="A1017" s="234" t="s">
        <v>1855</v>
      </c>
      <c r="B1017" s="234" t="s">
        <v>1852</v>
      </c>
      <c r="C1017" s="225">
        <f t="shared" si="15"/>
        <v>0</v>
      </c>
      <c r="D1017" s="236"/>
      <c r="E1017" s="236"/>
    </row>
    <row r="1018" spans="1:5" ht="21" customHeight="1">
      <c r="A1018" s="234" t="s">
        <v>1856</v>
      </c>
      <c r="B1018" s="234" t="s">
        <v>61</v>
      </c>
      <c r="C1018" s="225">
        <f t="shared" si="15"/>
        <v>0</v>
      </c>
      <c r="D1018" s="236"/>
      <c r="E1018" s="236"/>
    </row>
    <row r="1019" spans="1:5" ht="21" customHeight="1">
      <c r="A1019" s="234" t="s">
        <v>1857</v>
      </c>
      <c r="B1019" s="234" t="s">
        <v>1858</v>
      </c>
      <c r="C1019" s="225">
        <f t="shared" si="15"/>
        <v>0</v>
      </c>
      <c r="D1019" s="236"/>
      <c r="E1019" s="236"/>
    </row>
    <row r="1020" spans="1:5" ht="21" customHeight="1">
      <c r="A1020" s="234" t="s">
        <v>1859</v>
      </c>
      <c r="B1020" s="234" t="s">
        <v>94</v>
      </c>
      <c r="C1020" s="225">
        <f t="shared" si="15"/>
        <v>0</v>
      </c>
      <c r="D1020" s="236"/>
      <c r="E1020" s="236"/>
    </row>
    <row r="1021" spans="1:5" ht="21" customHeight="1">
      <c r="A1021" s="234" t="s">
        <v>1860</v>
      </c>
      <c r="B1021" s="234" t="s">
        <v>96</v>
      </c>
      <c r="C1021" s="225">
        <f t="shared" si="15"/>
        <v>0</v>
      </c>
      <c r="D1021" s="236"/>
      <c r="E1021" s="236"/>
    </row>
    <row r="1022" spans="1:5" ht="21" customHeight="1">
      <c r="A1022" s="234" t="s">
        <v>1861</v>
      </c>
      <c r="B1022" s="234" t="s">
        <v>98</v>
      </c>
      <c r="C1022" s="225">
        <f t="shared" si="15"/>
        <v>0</v>
      </c>
      <c r="D1022" s="236"/>
      <c r="E1022" s="236"/>
    </row>
    <row r="1023" spans="1:5" ht="21" customHeight="1">
      <c r="A1023" s="234" t="s">
        <v>1862</v>
      </c>
      <c r="B1023" s="234" t="s">
        <v>1863</v>
      </c>
      <c r="C1023" s="225">
        <f t="shared" si="15"/>
        <v>0</v>
      </c>
      <c r="D1023" s="236"/>
      <c r="E1023" s="236"/>
    </row>
    <row r="1024" spans="1:5" ht="21" customHeight="1">
      <c r="A1024" s="234" t="s">
        <v>1864</v>
      </c>
      <c r="B1024" s="234" t="s">
        <v>1865</v>
      </c>
      <c r="C1024" s="225">
        <f t="shared" si="15"/>
        <v>0</v>
      </c>
      <c r="D1024" s="236"/>
      <c r="E1024" s="236"/>
    </row>
    <row r="1025" spans="1:5" ht="21" customHeight="1">
      <c r="A1025" s="234" t="s">
        <v>1866</v>
      </c>
      <c r="B1025" s="234" t="s">
        <v>1867</v>
      </c>
      <c r="C1025" s="225">
        <f t="shared" si="15"/>
        <v>0</v>
      </c>
      <c r="D1025" s="236"/>
      <c r="E1025" s="236"/>
    </row>
    <row r="1026" spans="1:5" ht="21" customHeight="1">
      <c r="A1026" s="234" t="s">
        <v>1868</v>
      </c>
      <c r="B1026" s="234" t="s">
        <v>1869</v>
      </c>
      <c r="C1026" s="225">
        <f t="shared" si="15"/>
        <v>0</v>
      </c>
      <c r="D1026" s="236"/>
      <c r="E1026" s="236"/>
    </row>
    <row r="1027" spans="1:5" ht="21" customHeight="1">
      <c r="A1027" s="234" t="s">
        <v>1870</v>
      </c>
      <c r="B1027" s="234" t="s">
        <v>1871</v>
      </c>
      <c r="C1027" s="225">
        <f t="shared" si="15"/>
        <v>0</v>
      </c>
      <c r="D1027" s="236"/>
      <c r="E1027" s="236"/>
    </row>
    <row r="1028" spans="1:5" ht="21" customHeight="1">
      <c r="A1028" s="234" t="s">
        <v>1872</v>
      </c>
      <c r="B1028" s="234" t="s">
        <v>1873</v>
      </c>
      <c r="C1028" s="225">
        <f t="shared" si="15"/>
        <v>0</v>
      </c>
      <c r="D1028" s="236"/>
      <c r="E1028" s="236"/>
    </row>
    <row r="1029" spans="1:5" ht="21" customHeight="1">
      <c r="A1029" s="234" t="s">
        <v>1874</v>
      </c>
      <c r="B1029" s="234" t="s">
        <v>1875</v>
      </c>
      <c r="C1029" s="225">
        <f t="shared" si="15"/>
        <v>0</v>
      </c>
      <c r="D1029" s="236"/>
      <c r="E1029" s="236"/>
    </row>
    <row r="1030" spans="1:5" ht="21" customHeight="1">
      <c r="A1030" s="234" t="s">
        <v>1876</v>
      </c>
      <c r="B1030" s="234" t="s">
        <v>1877</v>
      </c>
      <c r="C1030" s="225">
        <f aca="true" t="shared" si="16" ref="C1030:C1093">SUM(D1030:E1030)</f>
        <v>0</v>
      </c>
      <c r="D1030" s="236"/>
      <c r="E1030" s="236"/>
    </row>
    <row r="1031" spans="1:5" ht="21" customHeight="1">
      <c r="A1031" s="234" t="s">
        <v>1878</v>
      </c>
      <c r="B1031" s="234" t="s">
        <v>1879</v>
      </c>
      <c r="C1031" s="225">
        <f t="shared" si="16"/>
        <v>0</v>
      </c>
      <c r="D1031" s="236"/>
      <c r="E1031" s="236"/>
    </row>
    <row r="1032" spans="1:5" ht="21" customHeight="1">
      <c r="A1032" s="234" t="s">
        <v>1880</v>
      </c>
      <c r="B1032" s="234" t="s">
        <v>1881</v>
      </c>
      <c r="C1032" s="225">
        <f t="shared" si="16"/>
        <v>0</v>
      </c>
      <c r="D1032" s="236"/>
      <c r="E1032" s="236"/>
    </row>
    <row r="1033" spans="1:5" ht="21" customHeight="1">
      <c r="A1033" s="234" t="s">
        <v>1882</v>
      </c>
      <c r="B1033" s="234" t="s">
        <v>1883</v>
      </c>
      <c r="C1033" s="225">
        <f t="shared" si="16"/>
        <v>0</v>
      </c>
      <c r="D1033" s="236"/>
      <c r="E1033" s="236"/>
    </row>
    <row r="1034" spans="1:5" ht="21" customHeight="1">
      <c r="A1034" s="234" t="s">
        <v>1884</v>
      </c>
      <c r="B1034" s="234" t="s">
        <v>1885</v>
      </c>
      <c r="C1034" s="225">
        <f t="shared" si="16"/>
        <v>0</v>
      </c>
      <c r="D1034" s="236"/>
      <c r="E1034" s="236"/>
    </row>
    <row r="1035" spans="1:5" ht="21" customHeight="1">
      <c r="A1035" s="234" t="s">
        <v>1886</v>
      </c>
      <c r="B1035" s="234" t="s">
        <v>1887</v>
      </c>
      <c r="C1035" s="225">
        <f t="shared" si="16"/>
        <v>0</v>
      </c>
      <c r="D1035" s="236"/>
      <c r="E1035" s="236"/>
    </row>
    <row r="1036" spans="1:5" ht="21" customHeight="1">
      <c r="A1036" s="234" t="s">
        <v>1888</v>
      </c>
      <c r="B1036" s="234" t="s">
        <v>1889</v>
      </c>
      <c r="C1036" s="225">
        <f t="shared" si="16"/>
        <v>0</v>
      </c>
      <c r="D1036" s="236"/>
      <c r="E1036" s="236"/>
    </row>
    <row r="1037" spans="1:5" ht="21" customHeight="1">
      <c r="A1037" s="234" t="s">
        <v>1890</v>
      </c>
      <c r="B1037" s="234" t="s">
        <v>1891</v>
      </c>
      <c r="C1037" s="225">
        <f t="shared" si="16"/>
        <v>0</v>
      </c>
      <c r="D1037" s="236"/>
      <c r="E1037" s="236"/>
    </row>
    <row r="1038" spans="1:5" ht="21" customHeight="1">
      <c r="A1038" s="234" t="s">
        <v>1892</v>
      </c>
      <c r="B1038" s="234" t="s">
        <v>1893</v>
      </c>
      <c r="C1038" s="225">
        <f t="shared" si="16"/>
        <v>0</v>
      </c>
      <c r="D1038" s="236"/>
      <c r="E1038" s="236"/>
    </row>
    <row r="1039" spans="1:5" ht="21" customHeight="1">
      <c r="A1039" s="234" t="s">
        <v>1894</v>
      </c>
      <c r="B1039" s="234" t="s">
        <v>1895</v>
      </c>
      <c r="C1039" s="225">
        <f t="shared" si="16"/>
        <v>0</v>
      </c>
      <c r="D1039" s="236"/>
      <c r="E1039" s="236"/>
    </row>
    <row r="1040" spans="1:5" ht="21" customHeight="1">
      <c r="A1040" s="234" t="s">
        <v>1896</v>
      </c>
      <c r="B1040" s="234" t="s">
        <v>1897</v>
      </c>
      <c r="C1040" s="225">
        <f t="shared" si="16"/>
        <v>0</v>
      </c>
      <c r="D1040" s="236"/>
      <c r="E1040" s="236"/>
    </row>
    <row r="1041" spans="1:5" ht="21" customHeight="1">
      <c r="A1041" s="234" t="s">
        <v>1898</v>
      </c>
      <c r="B1041" s="234" t="s">
        <v>1899</v>
      </c>
      <c r="C1041" s="225">
        <f t="shared" si="16"/>
        <v>0</v>
      </c>
      <c r="D1041" s="236"/>
      <c r="E1041" s="236"/>
    </row>
    <row r="1042" spans="1:5" ht="21" customHeight="1">
      <c r="A1042" s="234" t="s">
        <v>1900</v>
      </c>
      <c r="B1042" s="234" t="s">
        <v>1901</v>
      </c>
      <c r="C1042" s="225">
        <f t="shared" si="16"/>
        <v>0</v>
      </c>
      <c r="D1042" s="236"/>
      <c r="E1042" s="236"/>
    </row>
    <row r="1043" spans="1:5" ht="21" customHeight="1">
      <c r="A1043" s="234" t="s">
        <v>1902</v>
      </c>
      <c r="B1043" s="234" t="s">
        <v>94</v>
      </c>
      <c r="C1043" s="225">
        <f t="shared" si="16"/>
        <v>0</v>
      </c>
      <c r="D1043" s="236"/>
      <c r="E1043" s="236"/>
    </row>
    <row r="1044" spans="1:5" ht="21" customHeight="1">
      <c r="A1044" s="234" t="s">
        <v>1903</v>
      </c>
      <c r="B1044" s="234" t="s">
        <v>96</v>
      </c>
      <c r="C1044" s="225">
        <f t="shared" si="16"/>
        <v>0</v>
      </c>
      <c r="D1044" s="236"/>
      <c r="E1044" s="236"/>
    </row>
    <row r="1045" spans="1:5" ht="21" customHeight="1">
      <c r="A1045" s="234" t="s">
        <v>1904</v>
      </c>
      <c r="B1045" s="234" t="s">
        <v>98</v>
      </c>
      <c r="C1045" s="225">
        <f t="shared" si="16"/>
        <v>0</v>
      </c>
      <c r="D1045" s="236"/>
      <c r="E1045" s="236"/>
    </row>
    <row r="1046" spans="1:5" ht="21" customHeight="1">
      <c r="A1046" s="234" t="s">
        <v>1905</v>
      </c>
      <c r="B1046" s="234" t="s">
        <v>1906</v>
      </c>
      <c r="C1046" s="225">
        <f t="shared" si="16"/>
        <v>0</v>
      </c>
      <c r="D1046" s="236"/>
      <c r="E1046" s="236"/>
    </row>
    <row r="1047" spans="1:5" ht="21" customHeight="1">
      <c r="A1047" s="234" t="s">
        <v>1907</v>
      </c>
      <c r="B1047" s="234" t="s">
        <v>1908</v>
      </c>
      <c r="C1047" s="225">
        <f t="shared" si="16"/>
        <v>0</v>
      </c>
      <c r="D1047" s="236"/>
      <c r="E1047" s="236"/>
    </row>
    <row r="1048" spans="1:5" ht="21" customHeight="1">
      <c r="A1048" s="234" t="s">
        <v>1909</v>
      </c>
      <c r="B1048" s="234" t="s">
        <v>1910</v>
      </c>
      <c r="C1048" s="225">
        <f t="shared" si="16"/>
        <v>0</v>
      </c>
      <c r="D1048" s="236"/>
      <c r="E1048" s="236"/>
    </row>
    <row r="1049" spans="1:5" ht="21" customHeight="1">
      <c r="A1049" s="234" t="s">
        <v>1911</v>
      </c>
      <c r="B1049" s="234" t="s">
        <v>1912</v>
      </c>
      <c r="C1049" s="225">
        <f t="shared" si="16"/>
        <v>0</v>
      </c>
      <c r="D1049" s="236"/>
      <c r="E1049" s="236"/>
    </row>
    <row r="1050" spans="1:5" ht="21" customHeight="1">
      <c r="A1050" s="234" t="s">
        <v>1913</v>
      </c>
      <c r="B1050" s="234" t="s">
        <v>1914</v>
      </c>
      <c r="C1050" s="225">
        <f t="shared" si="16"/>
        <v>0</v>
      </c>
      <c r="D1050" s="236"/>
      <c r="E1050" s="236"/>
    </row>
    <row r="1051" spans="1:5" ht="21" customHeight="1">
      <c r="A1051" s="234" t="s">
        <v>1915</v>
      </c>
      <c r="B1051" s="234" t="s">
        <v>1916</v>
      </c>
      <c r="C1051" s="225">
        <f t="shared" si="16"/>
        <v>0</v>
      </c>
      <c r="D1051" s="236"/>
      <c r="E1051" s="236"/>
    </row>
    <row r="1052" spans="1:5" ht="21" customHeight="1">
      <c r="A1052" s="234" t="s">
        <v>1917</v>
      </c>
      <c r="B1052" s="234" t="s">
        <v>1918</v>
      </c>
      <c r="C1052" s="225">
        <f t="shared" si="16"/>
        <v>0</v>
      </c>
      <c r="D1052" s="236"/>
      <c r="E1052" s="236"/>
    </row>
    <row r="1053" spans="1:5" ht="21" customHeight="1">
      <c r="A1053" s="234" t="s">
        <v>1919</v>
      </c>
      <c r="B1053" s="234" t="s">
        <v>94</v>
      </c>
      <c r="C1053" s="225">
        <f t="shared" si="16"/>
        <v>0</v>
      </c>
      <c r="D1053" s="236"/>
      <c r="E1053" s="236"/>
    </row>
    <row r="1054" spans="1:5" ht="21" customHeight="1">
      <c r="A1054" s="234" t="s">
        <v>1920</v>
      </c>
      <c r="B1054" s="234" t="s">
        <v>96</v>
      </c>
      <c r="C1054" s="225">
        <f t="shared" si="16"/>
        <v>0</v>
      </c>
      <c r="D1054" s="236"/>
      <c r="E1054" s="236"/>
    </row>
    <row r="1055" spans="1:5" ht="21" customHeight="1">
      <c r="A1055" s="234" t="s">
        <v>1921</v>
      </c>
      <c r="B1055" s="234" t="s">
        <v>98</v>
      </c>
      <c r="C1055" s="225">
        <f t="shared" si="16"/>
        <v>0</v>
      </c>
      <c r="D1055" s="236"/>
      <c r="E1055" s="236"/>
    </row>
    <row r="1056" spans="1:5" ht="21" customHeight="1">
      <c r="A1056" s="234" t="s">
        <v>1922</v>
      </c>
      <c r="B1056" s="234" t="s">
        <v>1923</v>
      </c>
      <c r="C1056" s="225">
        <f t="shared" si="16"/>
        <v>0</v>
      </c>
      <c r="D1056" s="236"/>
      <c r="E1056" s="236"/>
    </row>
    <row r="1057" spans="1:5" ht="21" customHeight="1">
      <c r="A1057" s="234" t="s">
        <v>1924</v>
      </c>
      <c r="B1057" s="234" t="s">
        <v>1925</v>
      </c>
      <c r="C1057" s="225">
        <f t="shared" si="16"/>
        <v>0</v>
      </c>
      <c r="D1057" s="236"/>
      <c r="E1057" s="236"/>
    </row>
    <row r="1058" spans="1:5" ht="21" customHeight="1">
      <c r="A1058" s="234" t="s">
        <v>1926</v>
      </c>
      <c r="B1058" s="234" t="s">
        <v>1927</v>
      </c>
      <c r="C1058" s="225">
        <f t="shared" si="16"/>
        <v>0</v>
      </c>
      <c r="D1058" s="236"/>
      <c r="E1058" s="236"/>
    </row>
    <row r="1059" spans="1:5" ht="21" customHeight="1">
      <c r="A1059" s="234" t="s">
        <v>1928</v>
      </c>
      <c r="B1059" s="234" t="s">
        <v>1929</v>
      </c>
      <c r="C1059" s="225">
        <f t="shared" si="16"/>
        <v>0</v>
      </c>
      <c r="D1059" s="236"/>
      <c r="E1059" s="236"/>
    </row>
    <row r="1060" spans="1:5" ht="21" customHeight="1">
      <c r="A1060" s="234" t="s">
        <v>1930</v>
      </c>
      <c r="B1060" s="234" t="s">
        <v>1931</v>
      </c>
      <c r="C1060" s="225">
        <f t="shared" si="16"/>
        <v>0</v>
      </c>
      <c r="D1060" s="236"/>
      <c r="E1060" s="236"/>
    </row>
    <row r="1061" spans="1:5" ht="21" customHeight="1">
      <c r="A1061" s="234" t="s">
        <v>1932</v>
      </c>
      <c r="B1061" s="234" t="s">
        <v>1933</v>
      </c>
      <c r="C1061" s="225">
        <f t="shared" si="16"/>
        <v>0</v>
      </c>
      <c r="D1061" s="236"/>
      <c r="E1061" s="236"/>
    </row>
    <row r="1062" spans="1:5" ht="21" customHeight="1">
      <c r="A1062" s="234" t="s">
        <v>1934</v>
      </c>
      <c r="B1062" s="234" t="s">
        <v>1935</v>
      </c>
      <c r="C1062" s="225">
        <f t="shared" si="16"/>
        <v>0</v>
      </c>
      <c r="D1062" s="236"/>
      <c r="E1062" s="236"/>
    </row>
    <row r="1063" spans="1:5" ht="21" customHeight="1">
      <c r="A1063" s="234" t="s">
        <v>1936</v>
      </c>
      <c r="B1063" s="234" t="s">
        <v>1937</v>
      </c>
      <c r="C1063" s="225">
        <f t="shared" si="16"/>
        <v>0</v>
      </c>
      <c r="D1063" s="236"/>
      <c r="E1063" s="236"/>
    </row>
    <row r="1064" spans="1:5" ht="21" customHeight="1">
      <c r="A1064" s="234" t="s">
        <v>1938</v>
      </c>
      <c r="B1064" s="234" t="s">
        <v>1939</v>
      </c>
      <c r="C1064" s="225">
        <f t="shared" si="16"/>
        <v>0</v>
      </c>
      <c r="D1064" s="236"/>
      <c r="E1064" s="236"/>
    </row>
    <row r="1065" spans="1:5" ht="21" customHeight="1">
      <c r="A1065" s="234" t="s">
        <v>1940</v>
      </c>
      <c r="B1065" s="234" t="s">
        <v>1941</v>
      </c>
      <c r="C1065" s="225">
        <f t="shared" si="16"/>
        <v>0</v>
      </c>
      <c r="D1065" s="236"/>
      <c r="E1065" s="236"/>
    </row>
    <row r="1066" spans="1:5" ht="21" customHeight="1">
      <c r="A1066" s="234" t="s">
        <v>1942</v>
      </c>
      <c r="B1066" s="234" t="s">
        <v>1943</v>
      </c>
      <c r="C1066" s="225">
        <f t="shared" si="16"/>
        <v>0</v>
      </c>
      <c r="D1066" s="236"/>
      <c r="E1066" s="236"/>
    </row>
    <row r="1067" spans="1:5" ht="21" customHeight="1">
      <c r="A1067" s="234" t="s">
        <v>1944</v>
      </c>
      <c r="B1067" s="234" t="s">
        <v>1945</v>
      </c>
      <c r="C1067" s="225">
        <f t="shared" si="16"/>
        <v>0</v>
      </c>
      <c r="D1067" s="236"/>
      <c r="E1067" s="236"/>
    </row>
    <row r="1068" spans="1:5" ht="21" customHeight="1">
      <c r="A1068" s="234" t="s">
        <v>1946</v>
      </c>
      <c r="B1068" s="234" t="s">
        <v>94</v>
      </c>
      <c r="C1068" s="225">
        <f t="shared" si="16"/>
        <v>0</v>
      </c>
      <c r="D1068" s="236"/>
      <c r="E1068" s="236"/>
    </row>
    <row r="1069" spans="1:5" ht="21" customHeight="1">
      <c r="A1069" s="234" t="s">
        <v>1947</v>
      </c>
      <c r="B1069" s="234" t="s">
        <v>96</v>
      </c>
      <c r="C1069" s="225">
        <f t="shared" si="16"/>
        <v>0</v>
      </c>
      <c r="D1069" s="236"/>
      <c r="E1069" s="236"/>
    </row>
    <row r="1070" spans="1:5" ht="21" customHeight="1">
      <c r="A1070" s="234" t="s">
        <v>1948</v>
      </c>
      <c r="B1070" s="234" t="s">
        <v>98</v>
      </c>
      <c r="C1070" s="225">
        <f t="shared" si="16"/>
        <v>0</v>
      </c>
      <c r="D1070" s="236"/>
      <c r="E1070" s="236"/>
    </row>
    <row r="1071" spans="1:5" ht="21" customHeight="1">
      <c r="A1071" s="234" t="s">
        <v>1949</v>
      </c>
      <c r="B1071" s="234" t="s">
        <v>1914</v>
      </c>
      <c r="C1071" s="225">
        <f t="shared" si="16"/>
        <v>0</v>
      </c>
      <c r="D1071" s="236"/>
      <c r="E1071" s="236"/>
    </row>
    <row r="1072" spans="1:5" ht="21" customHeight="1">
      <c r="A1072" s="234" t="s">
        <v>1950</v>
      </c>
      <c r="B1072" s="234" t="s">
        <v>1951</v>
      </c>
      <c r="C1072" s="225">
        <f t="shared" si="16"/>
        <v>0</v>
      </c>
      <c r="D1072" s="236"/>
      <c r="E1072" s="236"/>
    </row>
    <row r="1073" spans="1:5" ht="21" customHeight="1">
      <c r="A1073" s="234" t="s">
        <v>1952</v>
      </c>
      <c r="B1073" s="234" t="s">
        <v>1953</v>
      </c>
      <c r="C1073" s="225">
        <f t="shared" si="16"/>
        <v>0</v>
      </c>
      <c r="D1073" s="236"/>
      <c r="E1073" s="236"/>
    </row>
    <row r="1074" spans="1:5" ht="21" customHeight="1">
      <c r="A1074" s="234" t="s">
        <v>1954</v>
      </c>
      <c r="B1074" s="234" t="s">
        <v>1955</v>
      </c>
      <c r="C1074" s="225">
        <f t="shared" si="16"/>
        <v>0</v>
      </c>
      <c r="D1074" s="236"/>
      <c r="E1074" s="236"/>
    </row>
    <row r="1075" spans="1:5" ht="21" customHeight="1">
      <c r="A1075" s="234" t="s">
        <v>1956</v>
      </c>
      <c r="B1075" s="234" t="s">
        <v>1957</v>
      </c>
      <c r="C1075" s="225">
        <f t="shared" si="16"/>
        <v>0</v>
      </c>
      <c r="D1075" s="236"/>
      <c r="E1075" s="236"/>
    </row>
    <row r="1076" spans="1:5" ht="21" customHeight="1">
      <c r="A1076" s="234" t="s">
        <v>1958</v>
      </c>
      <c r="B1076" s="234" t="s">
        <v>1959</v>
      </c>
      <c r="C1076" s="225">
        <f t="shared" si="16"/>
        <v>0</v>
      </c>
      <c r="D1076" s="236"/>
      <c r="E1076" s="236"/>
    </row>
    <row r="1077" spans="1:5" ht="21" customHeight="1">
      <c r="A1077" s="234" t="s">
        <v>1960</v>
      </c>
      <c r="B1077" s="234" t="s">
        <v>1961</v>
      </c>
      <c r="C1077" s="225">
        <f t="shared" si="16"/>
        <v>0</v>
      </c>
      <c r="D1077" s="236"/>
      <c r="E1077" s="236"/>
    </row>
    <row r="1078" spans="1:5" ht="21" customHeight="1">
      <c r="A1078" s="234" t="s">
        <v>1962</v>
      </c>
      <c r="B1078" s="234" t="s">
        <v>1963</v>
      </c>
      <c r="C1078" s="225">
        <f t="shared" si="16"/>
        <v>0</v>
      </c>
      <c r="D1078" s="236"/>
      <c r="E1078" s="236"/>
    </row>
    <row r="1079" spans="1:5" ht="21" customHeight="1">
      <c r="A1079" s="234" t="s">
        <v>1964</v>
      </c>
      <c r="B1079" s="234" t="s">
        <v>1965</v>
      </c>
      <c r="C1079" s="225">
        <f t="shared" si="16"/>
        <v>0</v>
      </c>
      <c r="D1079" s="236"/>
      <c r="E1079" s="236"/>
    </row>
    <row r="1080" spans="1:5" ht="21" customHeight="1">
      <c r="A1080" s="234" t="s">
        <v>1966</v>
      </c>
      <c r="B1080" s="234" t="s">
        <v>1967</v>
      </c>
      <c r="C1080" s="225">
        <f t="shared" si="16"/>
        <v>0</v>
      </c>
      <c r="D1080" s="236"/>
      <c r="E1080" s="236"/>
    </row>
    <row r="1081" spans="1:5" ht="21" customHeight="1">
      <c r="A1081" s="234" t="s">
        <v>1968</v>
      </c>
      <c r="B1081" s="234" t="s">
        <v>1965</v>
      </c>
      <c r="C1081" s="225">
        <f t="shared" si="16"/>
        <v>0</v>
      </c>
      <c r="D1081" s="236"/>
      <c r="E1081" s="236"/>
    </row>
    <row r="1082" spans="1:5" ht="21" customHeight="1">
      <c r="A1082" s="234" t="s">
        <v>1969</v>
      </c>
      <c r="B1082" s="234" t="s">
        <v>62</v>
      </c>
      <c r="C1082" s="225">
        <f t="shared" si="16"/>
        <v>8806</v>
      </c>
      <c r="D1082" s="236">
        <v>43</v>
      </c>
      <c r="E1082" s="236">
        <f>8613+150</f>
        <v>8763</v>
      </c>
    </row>
    <row r="1083" spans="1:5" ht="21" customHeight="1">
      <c r="A1083" s="234" t="s">
        <v>1970</v>
      </c>
      <c r="B1083" s="234" t="s">
        <v>1971</v>
      </c>
      <c r="C1083" s="225">
        <f t="shared" si="16"/>
        <v>0</v>
      </c>
      <c r="D1083" s="236"/>
      <c r="E1083" s="236"/>
    </row>
    <row r="1084" spans="1:5" ht="21" customHeight="1">
      <c r="A1084" s="234" t="s">
        <v>1972</v>
      </c>
      <c r="B1084" s="234" t="s">
        <v>94</v>
      </c>
      <c r="C1084" s="225">
        <f t="shared" si="16"/>
        <v>0</v>
      </c>
      <c r="D1084" s="236"/>
      <c r="E1084" s="236"/>
    </row>
    <row r="1085" spans="1:5" ht="21" customHeight="1">
      <c r="A1085" s="234" t="s">
        <v>1973</v>
      </c>
      <c r="B1085" s="234" t="s">
        <v>96</v>
      </c>
      <c r="C1085" s="225">
        <f t="shared" si="16"/>
        <v>0</v>
      </c>
      <c r="D1085" s="236"/>
      <c r="E1085" s="236"/>
    </row>
    <row r="1086" spans="1:5" ht="21" customHeight="1">
      <c r="A1086" s="234" t="s">
        <v>1974</v>
      </c>
      <c r="B1086" s="234" t="s">
        <v>98</v>
      </c>
      <c r="C1086" s="225">
        <f t="shared" si="16"/>
        <v>0</v>
      </c>
      <c r="D1086" s="236"/>
      <c r="E1086" s="236"/>
    </row>
    <row r="1087" spans="1:5" ht="21" customHeight="1">
      <c r="A1087" s="234" t="s">
        <v>1975</v>
      </c>
      <c r="B1087" s="234" t="s">
        <v>1976</v>
      </c>
      <c r="C1087" s="225">
        <f t="shared" si="16"/>
        <v>0</v>
      </c>
      <c r="D1087" s="236"/>
      <c r="E1087" s="236"/>
    </row>
    <row r="1088" spans="1:5" ht="21" customHeight="1">
      <c r="A1088" s="234" t="s">
        <v>1977</v>
      </c>
      <c r="B1088" s="234" t="s">
        <v>1978</v>
      </c>
      <c r="C1088" s="225">
        <f t="shared" si="16"/>
        <v>0</v>
      </c>
      <c r="D1088" s="236"/>
      <c r="E1088" s="236"/>
    </row>
    <row r="1089" spans="1:5" ht="21" customHeight="1">
      <c r="A1089" s="234" t="s">
        <v>1979</v>
      </c>
      <c r="B1089" s="234" t="s">
        <v>1980</v>
      </c>
      <c r="C1089" s="225">
        <f t="shared" si="16"/>
        <v>0</v>
      </c>
      <c r="D1089" s="236"/>
      <c r="E1089" s="236"/>
    </row>
    <row r="1090" spans="1:5" ht="21" customHeight="1">
      <c r="A1090" s="234" t="s">
        <v>1981</v>
      </c>
      <c r="B1090" s="234" t="s">
        <v>1982</v>
      </c>
      <c r="C1090" s="225">
        <f t="shared" si="16"/>
        <v>0</v>
      </c>
      <c r="D1090" s="236"/>
      <c r="E1090" s="236"/>
    </row>
    <row r="1091" spans="1:5" ht="21" customHeight="1">
      <c r="A1091" s="234" t="s">
        <v>1983</v>
      </c>
      <c r="B1091" s="234" t="s">
        <v>1984</v>
      </c>
      <c r="C1091" s="225">
        <f t="shared" si="16"/>
        <v>0</v>
      </c>
      <c r="D1091" s="236"/>
      <c r="E1091" s="236"/>
    </row>
    <row r="1092" spans="1:5" ht="21" customHeight="1">
      <c r="A1092" s="234" t="s">
        <v>1985</v>
      </c>
      <c r="B1092" s="234" t="s">
        <v>1986</v>
      </c>
      <c r="C1092" s="225">
        <f t="shared" si="16"/>
        <v>0</v>
      </c>
      <c r="D1092" s="236"/>
      <c r="E1092" s="236"/>
    </row>
    <row r="1093" spans="1:5" ht="21" customHeight="1">
      <c r="A1093" s="234" t="s">
        <v>1987</v>
      </c>
      <c r="B1093" s="234" t="s">
        <v>1988</v>
      </c>
      <c r="C1093" s="225">
        <f t="shared" si="16"/>
        <v>0</v>
      </c>
      <c r="D1093" s="236"/>
      <c r="E1093" s="236"/>
    </row>
    <row r="1094" spans="1:5" ht="21" customHeight="1">
      <c r="A1094" s="234" t="s">
        <v>1989</v>
      </c>
      <c r="B1094" s="234" t="s">
        <v>94</v>
      </c>
      <c r="C1094" s="225">
        <f aca="true" t="shared" si="17" ref="C1094:C1157">SUM(D1094:E1094)</f>
        <v>0</v>
      </c>
      <c r="D1094" s="236"/>
      <c r="E1094" s="236"/>
    </row>
    <row r="1095" spans="1:5" ht="21" customHeight="1">
      <c r="A1095" s="234" t="s">
        <v>1990</v>
      </c>
      <c r="B1095" s="234" t="s">
        <v>96</v>
      </c>
      <c r="C1095" s="225">
        <f t="shared" si="17"/>
        <v>0</v>
      </c>
      <c r="D1095" s="236"/>
      <c r="E1095" s="236"/>
    </row>
    <row r="1096" spans="1:5" ht="21" customHeight="1">
      <c r="A1096" s="234" t="s">
        <v>1991</v>
      </c>
      <c r="B1096" s="234" t="s">
        <v>98</v>
      </c>
      <c r="C1096" s="225">
        <f t="shared" si="17"/>
        <v>0</v>
      </c>
      <c r="D1096" s="236"/>
      <c r="E1096" s="236"/>
    </row>
    <row r="1097" spans="1:5" ht="21" customHeight="1">
      <c r="A1097" s="234" t="s">
        <v>1992</v>
      </c>
      <c r="B1097" s="234" t="s">
        <v>1993</v>
      </c>
      <c r="C1097" s="225">
        <f t="shared" si="17"/>
        <v>0</v>
      </c>
      <c r="D1097" s="236"/>
      <c r="E1097" s="236"/>
    </row>
    <row r="1098" spans="1:5" ht="21" customHeight="1">
      <c r="A1098" s="234" t="s">
        <v>1994</v>
      </c>
      <c r="B1098" s="234" t="s">
        <v>1995</v>
      </c>
      <c r="C1098" s="225">
        <f t="shared" si="17"/>
        <v>0</v>
      </c>
      <c r="D1098" s="236"/>
      <c r="E1098" s="236"/>
    </row>
    <row r="1099" spans="1:5" ht="21" customHeight="1">
      <c r="A1099" s="234" t="s">
        <v>1996</v>
      </c>
      <c r="B1099" s="234" t="s">
        <v>1997</v>
      </c>
      <c r="C1099" s="225">
        <f t="shared" si="17"/>
        <v>0</v>
      </c>
      <c r="D1099" s="236"/>
      <c r="E1099" s="236"/>
    </row>
    <row r="1100" spans="1:5" ht="21" customHeight="1">
      <c r="A1100" s="234" t="s">
        <v>1998</v>
      </c>
      <c r="B1100" s="234" t="s">
        <v>1999</v>
      </c>
      <c r="C1100" s="225">
        <f t="shared" si="17"/>
        <v>0</v>
      </c>
      <c r="D1100" s="236"/>
      <c r="E1100" s="236"/>
    </row>
    <row r="1101" spans="1:5" ht="21" customHeight="1">
      <c r="A1101" s="234" t="s">
        <v>2000</v>
      </c>
      <c r="B1101" s="234" t="s">
        <v>2001</v>
      </c>
      <c r="C1101" s="225">
        <f t="shared" si="17"/>
        <v>0</v>
      </c>
      <c r="D1101" s="236"/>
      <c r="E1101" s="236"/>
    </row>
    <row r="1102" spans="1:5" ht="21" customHeight="1">
      <c r="A1102" s="234" t="s">
        <v>2002</v>
      </c>
      <c r="B1102" s="234" t="s">
        <v>2003</v>
      </c>
      <c r="C1102" s="225">
        <f t="shared" si="17"/>
        <v>0</v>
      </c>
      <c r="D1102" s="236"/>
      <c r="E1102" s="236"/>
    </row>
    <row r="1103" spans="1:5" ht="21" customHeight="1">
      <c r="A1103" s="234" t="s">
        <v>2004</v>
      </c>
      <c r="B1103" s="234" t="s">
        <v>2005</v>
      </c>
      <c r="C1103" s="225">
        <f t="shared" si="17"/>
        <v>0</v>
      </c>
      <c r="D1103" s="236"/>
      <c r="E1103" s="236"/>
    </row>
    <row r="1104" spans="1:5" ht="21" customHeight="1">
      <c r="A1104" s="234" t="s">
        <v>2006</v>
      </c>
      <c r="B1104" s="234" t="s">
        <v>2007</v>
      </c>
      <c r="C1104" s="225">
        <f t="shared" si="17"/>
        <v>0</v>
      </c>
      <c r="D1104" s="236"/>
      <c r="E1104" s="236"/>
    </row>
    <row r="1105" spans="1:5" ht="21" customHeight="1">
      <c r="A1105" s="234" t="s">
        <v>2008</v>
      </c>
      <c r="B1105" s="234" t="s">
        <v>2009</v>
      </c>
      <c r="C1105" s="225">
        <f t="shared" si="17"/>
        <v>0</v>
      </c>
      <c r="D1105" s="236"/>
      <c r="E1105" s="236"/>
    </row>
    <row r="1106" spans="1:5" ht="21" customHeight="1">
      <c r="A1106" s="234" t="s">
        <v>2010</v>
      </c>
      <c r="B1106" s="234" t="s">
        <v>2011</v>
      </c>
      <c r="C1106" s="225">
        <f t="shared" si="17"/>
        <v>0</v>
      </c>
      <c r="D1106" s="236"/>
      <c r="E1106" s="236"/>
    </row>
    <row r="1107" spans="1:5" ht="21" customHeight="1">
      <c r="A1107" s="234" t="s">
        <v>2012</v>
      </c>
      <c r="B1107" s="234" t="s">
        <v>2013</v>
      </c>
      <c r="C1107" s="225">
        <f t="shared" si="17"/>
        <v>0</v>
      </c>
      <c r="D1107" s="236"/>
      <c r="E1107" s="236"/>
    </row>
    <row r="1108" spans="1:5" ht="21" customHeight="1">
      <c r="A1108" s="234" t="s">
        <v>2014</v>
      </c>
      <c r="B1108" s="234" t="s">
        <v>2015</v>
      </c>
      <c r="C1108" s="225">
        <f t="shared" si="17"/>
        <v>0</v>
      </c>
      <c r="D1108" s="236"/>
      <c r="E1108" s="236"/>
    </row>
    <row r="1109" spans="1:5" ht="21" customHeight="1">
      <c r="A1109" s="234" t="s">
        <v>2016</v>
      </c>
      <c r="B1109" s="234" t="s">
        <v>2017</v>
      </c>
      <c r="C1109" s="225">
        <f t="shared" si="17"/>
        <v>0</v>
      </c>
      <c r="D1109" s="236"/>
      <c r="E1109" s="236"/>
    </row>
    <row r="1110" spans="1:5" ht="21" customHeight="1">
      <c r="A1110" s="234" t="s">
        <v>2018</v>
      </c>
      <c r="B1110" s="234" t="s">
        <v>94</v>
      </c>
      <c r="C1110" s="225">
        <f t="shared" si="17"/>
        <v>0</v>
      </c>
      <c r="D1110" s="236"/>
      <c r="E1110" s="236"/>
    </row>
    <row r="1111" spans="1:5" ht="21" customHeight="1">
      <c r="A1111" s="234" t="s">
        <v>2019</v>
      </c>
      <c r="B1111" s="234" t="s">
        <v>96</v>
      </c>
      <c r="C1111" s="225">
        <f t="shared" si="17"/>
        <v>0</v>
      </c>
      <c r="D1111" s="236"/>
      <c r="E1111" s="236"/>
    </row>
    <row r="1112" spans="1:5" ht="21" customHeight="1">
      <c r="A1112" s="234" t="s">
        <v>2020</v>
      </c>
      <c r="B1112" s="234" t="s">
        <v>98</v>
      </c>
      <c r="C1112" s="225">
        <f t="shared" si="17"/>
        <v>0</v>
      </c>
      <c r="D1112" s="236"/>
      <c r="E1112" s="236"/>
    </row>
    <row r="1113" spans="1:5" ht="21" customHeight="1">
      <c r="A1113" s="234" t="s">
        <v>2021</v>
      </c>
      <c r="B1113" s="234" t="s">
        <v>2022</v>
      </c>
      <c r="C1113" s="225">
        <f t="shared" si="17"/>
        <v>0</v>
      </c>
      <c r="D1113" s="236"/>
      <c r="E1113" s="236"/>
    </row>
    <row r="1114" spans="1:5" ht="21" customHeight="1">
      <c r="A1114" s="234" t="s">
        <v>2023</v>
      </c>
      <c r="B1114" s="234" t="s">
        <v>2024</v>
      </c>
      <c r="C1114" s="225">
        <f t="shared" si="17"/>
        <v>0</v>
      </c>
      <c r="D1114" s="236"/>
      <c r="E1114" s="236"/>
    </row>
    <row r="1115" spans="1:5" ht="21" customHeight="1">
      <c r="A1115" s="234" t="s">
        <v>2025</v>
      </c>
      <c r="B1115" s="234" t="s">
        <v>94</v>
      </c>
      <c r="C1115" s="225">
        <f t="shared" si="17"/>
        <v>0</v>
      </c>
      <c r="D1115" s="236"/>
      <c r="E1115" s="236"/>
    </row>
    <row r="1116" spans="1:5" ht="21" customHeight="1">
      <c r="A1116" s="234" t="s">
        <v>2026</v>
      </c>
      <c r="B1116" s="234" t="s">
        <v>96</v>
      </c>
      <c r="C1116" s="225">
        <f t="shared" si="17"/>
        <v>0</v>
      </c>
      <c r="D1116" s="236"/>
      <c r="E1116" s="236"/>
    </row>
    <row r="1117" spans="1:5" ht="21" customHeight="1">
      <c r="A1117" s="234" t="s">
        <v>2027</v>
      </c>
      <c r="B1117" s="234" t="s">
        <v>98</v>
      </c>
      <c r="C1117" s="225">
        <f t="shared" si="17"/>
        <v>0</v>
      </c>
      <c r="D1117" s="236"/>
      <c r="E1117" s="236"/>
    </row>
    <row r="1118" spans="1:5" ht="21" customHeight="1">
      <c r="A1118" s="234" t="s">
        <v>2028</v>
      </c>
      <c r="B1118" s="234" t="s">
        <v>2029</v>
      </c>
      <c r="C1118" s="225">
        <f t="shared" si="17"/>
        <v>0</v>
      </c>
      <c r="D1118" s="236"/>
      <c r="E1118" s="236"/>
    </row>
    <row r="1119" spans="1:5" ht="21" customHeight="1">
      <c r="A1119" s="234" t="s">
        <v>2030</v>
      </c>
      <c r="B1119" s="234" t="s">
        <v>2031</v>
      </c>
      <c r="C1119" s="225">
        <f t="shared" si="17"/>
        <v>0</v>
      </c>
      <c r="D1119" s="236"/>
      <c r="E1119" s="236"/>
    </row>
    <row r="1120" spans="1:5" ht="21" customHeight="1">
      <c r="A1120" s="234" t="s">
        <v>2032</v>
      </c>
      <c r="B1120" s="234" t="s">
        <v>2033</v>
      </c>
      <c r="C1120" s="225">
        <f t="shared" si="17"/>
        <v>0</v>
      </c>
      <c r="D1120" s="236"/>
      <c r="E1120" s="236"/>
    </row>
    <row r="1121" spans="1:5" ht="21" customHeight="1">
      <c r="A1121" s="234" t="s">
        <v>2034</v>
      </c>
      <c r="B1121" s="234" t="s">
        <v>2035</v>
      </c>
      <c r="C1121" s="225">
        <f t="shared" si="17"/>
        <v>0</v>
      </c>
      <c r="D1121" s="236"/>
      <c r="E1121" s="236"/>
    </row>
    <row r="1122" spans="1:5" ht="21" customHeight="1">
      <c r="A1122" s="234" t="s">
        <v>2036</v>
      </c>
      <c r="B1122" s="234" t="s">
        <v>2037</v>
      </c>
      <c r="C1122" s="225">
        <f t="shared" si="17"/>
        <v>0</v>
      </c>
      <c r="D1122" s="236"/>
      <c r="E1122" s="236"/>
    </row>
    <row r="1123" spans="1:5" ht="21" customHeight="1">
      <c r="A1123" s="234" t="s">
        <v>2038</v>
      </c>
      <c r="B1123" s="234" t="s">
        <v>2039</v>
      </c>
      <c r="C1123" s="225">
        <f t="shared" si="17"/>
        <v>0</v>
      </c>
      <c r="D1123" s="236"/>
      <c r="E1123" s="236"/>
    </row>
    <row r="1124" spans="1:5" ht="21" customHeight="1">
      <c r="A1124" s="234" t="s">
        <v>2040</v>
      </c>
      <c r="B1124" s="234" t="s">
        <v>2041</v>
      </c>
      <c r="C1124" s="225">
        <f t="shared" si="17"/>
        <v>0</v>
      </c>
      <c r="D1124" s="236"/>
      <c r="E1124" s="236"/>
    </row>
    <row r="1125" spans="1:5" ht="21" customHeight="1">
      <c r="A1125" s="234" t="s">
        <v>2042</v>
      </c>
      <c r="B1125" s="234" t="s">
        <v>1914</v>
      </c>
      <c r="C1125" s="225">
        <f t="shared" si="17"/>
        <v>0</v>
      </c>
      <c r="D1125" s="236"/>
      <c r="E1125" s="236"/>
    </row>
    <row r="1126" spans="1:5" ht="21" customHeight="1">
      <c r="A1126" s="234" t="s">
        <v>2043</v>
      </c>
      <c r="B1126" s="234" t="s">
        <v>2044</v>
      </c>
      <c r="C1126" s="225">
        <f t="shared" si="17"/>
        <v>0</v>
      </c>
      <c r="D1126" s="236"/>
      <c r="E1126" s="236"/>
    </row>
    <row r="1127" spans="1:5" ht="21" customHeight="1">
      <c r="A1127" s="234" t="s">
        <v>2045</v>
      </c>
      <c r="B1127" s="234" t="s">
        <v>2046</v>
      </c>
      <c r="C1127" s="225">
        <f t="shared" si="17"/>
        <v>0</v>
      </c>
      <c r="D1127" s="236"/>
      <c r="E1127" s="236"/>
    </row>
    <row r="1128" spans="1:5" ht="21" customHeight="1">
      <c r="A1128" s="234" t="s">
        <v>2047</v>
      </c>
      <c r="B1128" s="234" t="s">
        <v>2048</v>
      </c>
      <c r="C1128" s="225">
        <f t="shared" si="17"/>
        <v>116</v>
      </c>
      <c r="D1128" s="236">
        <v>43</v>
      </c>
      <c r="E1128" s="236">
        <v>73</v>
      </c>
    </row>
    <row r="1129" spans="1:5" ht="21" customHeight="1">
      <c r="A1129" s="234" t="s">
        <v>2049</v>
      </c>
      <c r="B1129" s="234" t="s">
        <v>94</v>
      </c>
      <c r="C1129" s="225">
        <f t="shared" si="17"/>
        <v>43</v>
      </c>
      <c r="D1129" s="236">
        <v>43</v>
      </c>
      <c r="E1129" s="236"/>
    </row>
    <row r="1130" spans="1:5" ht="21" customHeight="1">
      <c r="A1130" s="234" t="s">
        <v>2050</v>
      </c>
      <c r="B1130" s="234" t="s">
        <v>96</v>
      </c>
      <c r="C1130" s="225">
        <f t="shared" si="17"/>
        <v>0</v>
      </c>
      <c r="D1130" s="236"/>
      <c r="E1130" s="236"/>
    </row>
    <row r="1131" spans="1:5" ht="21" customHeight="1">
      <c r="A1131" s="234" t="s">
        <v>2051</v>
      </c>
      <c r="B1131" s="234" t="s">
        <v>98</v>
      </c>
      <c r="C1131" s="225">
        <f t="shared" si="17"/>
        <v>0</v>
      </c>
      <c r="D1131" s="236"/>
      <c r="E1131" s="236"/>
    </row>
    <row r="1132" spans="1:5" ht="21" customHeight="1">
      <c r="A1132" s="234" t="s">
        <v>2052</v>
      </c>
      <c r="B1132" s="234" t="s">
        <v>2053</v>
      </c>
      <c r="C1132" s="225">
        <f t="shared" si="17"/>
        <v>0</v>
      </c>
      <c r="D1132" s="236"/>
      <c r="E1132" s="236"/>
    </row>
    <row r="1133" spans="1:5" ht="21" customHeight="1">
      <c r="A1133" s="234" t="s">
        <v>2054</v>
      </c>
      <c r="B1133" s="234" t="s">
        <v>2055</v>
      </c>
      <c r="C1133" s="225">
        <f t="shared" si="17"/>
        <v>0</v>
      </c>
      <c r="D1133" s="236"/>
      <c r="E1133" s="236"/>
    </row>
    <row r="1134" spans="1:5" ht="21" customHeight="1">
      <c r="A1134" s="234" t="s">
        <v>2056</v>
      </c>
      <c r="B1134" s="234" t="s">
        <v>2057</v>
      </c>
      <c r="C1134" s="225">
        <f t="shared" si="17"/>
        <v>0</v>
      </c>
      <c r="D1134" s="236"/>
      <c r="E1134" s="236"/>
    </row>
    <row r="1135" spans="1:5" ht="21" customHeight="1">
      <c r="A1135" s="234" t="s">
        <v>2058</v>
      </c>
      <c r="B1135" s="234" t="s">
        <v>2059</v>
      </c>
      <c r="C1135" s="225">
        <f t="shared" si="17"/>
        <v>0</v>
      </c>
      <c r="D1135" s="236"/>
      <c r="E1135" s="236"/>
    </row>
    <row r="1136" spans="1:5" ht="21" customHeight="1">
      <c r="A1136" s="234" t="s">
        <v>2060</v>
      </c>
      <c r="B1136" s="234" t="s">
        <v>2061</v>
      </c>
      <c r="C1136" s="225">
        <f t="shared" si="17"/>
        <v>73</v>
      </c>
      <c r="D1136" s="236"/>
      <c r="E1136" s="236">
        <v>73</v>
      </c>
    </row>
    <row r="1137" spans="1:5" ht="21" customHeight="1">
      <c r="A1137" s="234" t="s">
        <v>2062</v>
      </c>
      <c r="B1137" s="234" t="s">
        <v>2063</v>
      </c>
      <c r="C1137" s="225">
        <f t="shared" si="17"/>
        <v>0</v>
      </c>
      <c r="D1137" s="236"/>
      <c r="E1137" s="236"/>
    </row>
    <row r="1138" spans="1:5" ht="21" customHeight="1">
      <c r="A1138" s="234" t="s">
        <v>2064</v>
      </c>
      <c r="B1138" s="234" t="s">
        <v>94</v>
      </c>
      <c r="C1138" s="225">
        <f t="shared" si="17"/>
        <v>0</v>
      </c>
      <c r="D1138" s="236"/>
      <c r="E1138" s="236"/>
    </row>
    <row r="1139" spans="1:5" ht="21" customHeight="1">
      <c r="A1139" s="234" t="s">
        <v>2065</v>
      </c>
      <c r="B1139" s="234" t="s">
        <v>96</v>
      </c>
      <c r="C1139" s="225">
        <f t="shared" si="17"/>
        <v>0</v>
      </c>
      <c r="D1139" s="236"/>
      <c r="E1139" s="236"/>
    </row>
    <row r="1140" spans="1:5" ht="21" customHeight="1">
      <c r="A1140" s="234" t="s">
        <v>2066</v>
      </c>
      <c r="B1140" s="234" t="s">
        <v>98</v>
      </c>
      <c r="C1140" s="225">
        <f t="shared" si="17"/>
        <v>0</v>
      </c>
      <c r="D1140" s="236"/>
      <c r="E1140" s="236"/>
    </row>
    <row r="1141" spans="1:5" ht="21" customHeight="1">
      <c r="A1141" s="234" t="s">
        <v>2067</v>
      </c>
      <c r="B1141" s="234" t="s">
        <v>2068</v>
      </c>
      <c r="C1141" s="225">
        <f t="shared" si="17"/>
        <v>0</v>
      </c>
      <c r="D1141" s="236"/>
      <c r="E1141" s="236"/>
    </row>
    <row r="1142" spans="1:5" ht="21" customHeight="1">
      <c r="A1142" s="234" t="s">
        <v>2069</v>
      </c>
      <c r="B1142" s="234" t="s">
        <v>2070</v>
      </c>
      <c r="C1142" s="225">
        <f t="shared" si="17"/>
        <v>0</v>
      </c>
      <c r="D1142" s="236"/>
      <c r="E1142" s="236"/>
    </row>
    <row r="1143" spans="1:5" ht="21" customHeight="1">
      <c r="A1143" s="234" t="s">
        <v>2071</v>
      </c>
      <c r="B1143" s="234" t="s">
        <v>2072</v>
      </c>
      <c r="C1143" s="225">
        <f t="shared" si="17"/>
        <v>0</v>
      </c>
      <c r="D1143" s="236"/>
      <c r="E1143" s="236"/>
    </row>
    <row r="1144" spans="1:5" ht="21" customHeight="1">
      <c r="A1144" s="234" t="s">
        <v>2073</v>
      </c>
      <c r="B1144" s="234" t="s">
        <v>2074</v>
      </c>
      <c r="C1144" s="225">
        <f t="shared" si="17"/>
        <v>8540</v>
      </c>
      <c r="D1144" s="236"/>
      <c r="E1144" s="236">
        <v>8540</v>
      </c>
    </row>
    <row r="1145" spans="1:5" ht="21" customHeight="1">
      <c r="A1145" s="234" t="s">
        <v>2075</v>
      </c>
      <c r="B1145" s="234" t="s">
        <v>94</v>
      </c>
      <c r="C1145" s="225">
        <f t="shared" si="17"/>
        <v>0</v>
      </c>
      <c r="D1145" s="236"/>
      <c r="E1145" s="236"/>
    </row>
    <row r="1146" spans="1:5" ht="21" customHeight="1">
      <c r="A1146" s="234" t="s">
        <v>2076</v>
      </c>
      <c r="B1146" s="234" t="s">
        <v>96</v>
      </c>
      <c r="C1146" s="225">
        <f t="shared" si="17"/>
        <v>0</v>
      </c>
      <c r="D1146" s="236"/>
      <c r="E1146" s="236"/>
    </row>
    <row r="1147" spans="1:5" ht="21" customHeight="1">
      <c r="A1147" s="234" t="s">
        <v>2077</v>
      </c>
      <c r="B1147" s="234" t="s">
        <v>98</v>
      </c>
      <c r="C1147" s="225">
        <f t="shared" si="17"/>
        <v>0</v>
      </c>
      <c r="D1147" s="236"/>
      <c r="E1147" s="236"/>
    </row>
    <row r="1148" spans="1:5" ht="21" customHeight="1">
      <c r="A1148" s="234" t="s">
        <v>2078</v>
      </c>
      <c r="B1148" s="234" t="s">
        <v>2079</v>
      </c>
      <c r="C1148" s="225">
        <f t="shared" si="17"/>
        <v>0</v>
      </c>
      <c r="D1148" s="236"/>
      <c r="E1148" s="236"/>
    </row>
    <row r="1149" spans="1:5" ht="21" customHeight="1">
      <c r="A1149" s="234" t="s">
        <v>2080</v>
      </c>
      <c r="B1149" s="234" t="s">
        <v>2081</v>
      </c>
      <c r="C1149" s="225">
        <f t="shared" si="17"/>
        <v>8540</v>
      </c>
      <c r="D1149" s="236"/>
      <c r="E1149" s="236">
        <v>8540</v>
      </c>
    </row>
    <row r="1150" spans="1:5" ht="21" customHeight="1">
      <c r="A1150" s="234" t="s">
        <v>2082</v>
      </c>
      <c r="B1150" s="234" t="s">
        <v>2083</v>
      </c>
      <c r="C1150" s="225">
        <f t="shared" si="17"/>
        <v>0</v>
      </c>
      <c r="D1150" s="236"/>
      <c r="E1150" s="236"/>
    </row>
    <row r="1151" spans="1:5" ht="21" customHeight="1">
      <c r="A1151" s="234" t="s">
        <v>2084</v>
      </c>
      <c r="B1151" s="234" t="s">
        <v>2085</v>
      </c>
      <c r="C1151" s="225">
        <f t="shared" si="17"/>
        <v>150</v>
      </c>
      <c r="D1151" s="236"/>
      <c r="E1151" s="236">
        <v>150</v>
      </c>
    </row>
    <row r="1152" spans="1:5" ht="21" customHeight="1">
      <c r="A1152" s="234" t="s">
        <v>2086</v>
      </c>
      <c r="B1152" s="234" t="s">
        <v>2087</v>
      </c>
      <c r="C1152" s="225">
        <f t="shared" si="17"/>
        <v>0</v>
      </c>
      <c r="D1152" s="236"/>
      <c r="E1152" s="236"/>
    </row>
    <row r="1153" spans="1:5" ht="21" customHeight="1">
      <c r="A1153" s="234" t="s">
        <v>2088</v>
      </c>
      <c r="B1153" s="234" t="s">
        <v>2089</v>
      </c>
      <c r="C1153" s="225">
        <f t="shared" si="17"/>
        <v>0</v>
      </c>
      <c r="D1153" s="236"/>
      <c r="E1153" s="236"/>
    </row>
    <row r="1154" spans="1:5" ht="21" customHeight="1">
      <c r="A1154" s="234" t="s">
        <v>2090</v>
      </c>
      <c r="B1154" s="234" t="s">
        <v>2091</v>
      </c>
      <c r="C1154" s="225">
        <f t="shared" si="17"/>
        <v>0</v>
      </c>
      <c r="D1154" s="236"/>
      <c r="E1154" s="236"/>
    </row>
    <row r="1155" spans="1:5" ht="21" customHeight="1">
      <c r="A1155" s="234" t="s">
        <v>2092</v>
      </c>
      <c r="B1155" s="234" t="s">
        <v>2093</v>
      </c>
      <c r="C1155" s="225">
        <f t="shared" si="17"/>
        <v>0</v>
      </c>
      <c r="D1155" s="236"/>
      <c r="E1155" s="236"/>
    </row>
    <row r="1156" spans="1:5" ht="21" customHeight="1">
      <c r="A1156" s="234" t="s">
        <v>2094</v>
      </c>
      <c r="B1156" s="234" t="s">
        <v>2095</v>
      </c>
      <c r="C1156" s="225">
        <f t="shared" si="17"/>
        <v>0</v>
      </c>
      <c r="D1156" s="236"/>
      <c r="E1156" s="236"/>
    </row>
    <row r="1157" spans="1:5" ht="21" customHeight="1">
      <c r="A1157" s="234" t="s">
        <v>2096</v>
      </c>
      <c r="B1157" s="234" t="s">
        <v>2085</v>
      </c>
      <c r="C1157" s="225">
        <f t="shared" si="17"/>
        <v>150</v>
      </c>
      <c r="D1157" s="236"/>
      <c r="E1157" s="236">
        <v>150</v>
      </c>
    </row>
    <row r="1158" spans="1:5" ht="21" customHeight="1">
      <c r="A1158" s="234" t="s">
        <v>2097</v>
      </c>
      <c r="B1158" s="234" t="s">
        <v>63</v>
      </c>
      <c r="C1158" s="225">
        <f aca="true" t="shared" si="18" ref="C1158:C1221">SUM(D1158:E1158)</f>
        <v>1</v>
      </c>
      <c r="D1158" s="236"/>
      <c r="E1158" s="236">
        <v>1</v>
      </c>
    </row>
    <row r="1159" spans="1:5" ht="21" customHeight="1">
      <c r="A1159" s="234" t="s">
        <v>2098</v>
      </c>
      <c r="B1159" s="234" t="s">
        <v>2099</v>
      </c>
      <c r="C1159" s="225">
        <f t="shared" si="18"/>
        <v>1</v>
      </c>
      <c r="D1159" s="236"/>
      <c r="E1159" s="236">
        <v>1</v>
      </c>
    </row>
    <row r="1160" spans="1:5" ht="21" customHeight="1">
      <c r="A1160" s="234" t="s">
        <v>2100</v>
      </c>
      <c r="B1160" s="234" t="s">
        <v>94</v>
      </c>
      <c r="C1160" s="225">
        <f t="shared" si="18"/>
        <v>0</v>
      </c>
      <c r="D1160" s="236"/>
      <c r="E1160" s="236"/>
    </row>
    <row r="1161" spans="1:5" ht="21" customHeight="1">
      <c r="A1161" s="234" t="s">
        <v>2101</v>
      </c>
      <c r="B1161" s="234" t="s">
        <v>96</v>
      </c>
      <c r="C1161" s="225">
        <f t="shared" si="18"/>
        <v>0</v>
      </c>
      <c r="D1161" s="236"/>
      <c r="E1161" s="236"/>
    </row>
    <row r="1162" spans="1:5" ht="21" customHeight="1">
      <c r="A1162" s="234" t="s">
        <v>2102</v>
      </c>
      <c r="B1162" s="234" t="s">
        <v>98</v>
      </c>
      <c r="C1162" s="225">
        <f t="shared" si="18"/>
        <v>0</v>
      </c>
      <c r="D1162" s="236"/>
      <c r="E1162" s="236"/>
    </row>
    <row r="1163" spans="1:5" ht="21" customHeight="1">
      <c r="A1163" s="234" t="s">
        <v>2103</v>
      </c>
      <c r="B1163" s="234" t="s">
        <v>2104</v>
      </c>
      <c r="C1163" s="225">
        <f t="shared" si="18"/>
        <v>1</v>
      </c>
      <c r="D1163" s="236"/>
      <c r="E1163" s="236">
        <v>1</v>
      </c>
    </row>
    <row r="1164" spans="1:5" ht="21" customHeight="1">
      <c r="A1164" s="234" t="s">
        <v>2105</v>
      </c>
      <c r="B1164" s="234" t="s">
        <v>2106</v>
      </c>
      <c r="C1164" s="225">
        <f t="shared" si="18"/>
        <v>0</v>
      </c>
      <c r="D1164" s="236"/>
      <c r="E1164" s="236"/>
    </row>
    <row r="1165" spans="1:5" ht="21" customHeight="1">
      <c r="A1165" s="234" t="s">
        <v>2107</v>
      </c>
      <c r="B1165" s="234" t="s">
        <v>2108</v>
      </c>
      <c r="C1165" s="225">
        <f t="shared" si="18"/>
        <v>0</v>
      </c>
      <c r="D1165" s="236"/>
      <c r="E1165" s="236"/>
    </row>
    <row r="1166" spans="1:5" ht="21" customHeight="1">
      <c r="A1166" s="234" t="s">
        <v>2109</v>
      </c>
      <c r="B1166" s="234" t="s">
        <v>2110</v>
      </c>
      <c r="C1166" s="225">
        <f t="shared" si="18"/>
        <v>0</v>
      </c>
      <c r="D1166" s="236"/>
      <c r="E1166" s="236"/>
    </row>
    <row r="1167" spans="1:5" ht="21" customHeight="1">
      <c r="A1167" s="234" t="s">
        <v>2111</v>
      </c>
      <c r="B1167" s="234" t="s">
        <v>112</v>
      </c>
      <c r="C1167" s="225">
        <f t="shared" si="18"/>
        <v>0</v>
      </c>
      <c r="D1167" s="236"/>
      <c r="E1167" s="236"/>
    </row>
    <row r="1168" spans="1:5" ht="21" customHeight="1">
      <c r="A1168" s="234" t="s">
        <v>2112</v>
      </c>
      <c r="B1168" s="234" t="s">
        <v>2113</v>
      </c>
      <c r="C1168" s="225">
        <f t="shared" si="18"/>
        <v>0</v>
      </c>
      <c r="D1168" s="236"/>
      <c r="E1168" s="236"/>
    </row>
    <row r="1169" spans="1:5" ht="21" customHeight="1">
      <c r="A1169" s="234" t="s">
        <v>2114</v>
      </c>
      <c r="B1169" s="234" t="s">
        <v>2115</v>
      </c>
      <c r="C1169" s="225">
        <f t="shared" si="18"/>
        <v>0</v>
      </c>
      <c r="D1169" s="236"/>
      <c r="E1169" s="236"/>
    </row>
    <row r="1170" spans="1:5" ht="21" customHeight="1">
      <c r="A1170" s="234" t="s">
        <v>2116</v>
      </c>
      <c r="B1170" s="234" t="s">
        <v>94</v>
      </c>
      <c r="C1170" s="225">
        <f t="shared" si="18"/>
        <v>0</v>
      </c>
      <c r="D1170" s="236"/>
      <c r="E1170" s="236"/>
    </row>
    <row r="1171" spans="1:5" ht="21" customHeight="1">
      <c r="A1171" s="234" t="s">
        <v>2117</v>
      </c>
      <c r="B1171" s="234" t="s">
        <v>96</v>
      </c>
      <c r="C1171" s="225">
        <f t="shared" si="18"/>
        <v>0</v>
      </c>
      <c r="D1171" s="236"/>
      <c r="E1171" s="236"/>
    </row>
    <row r="1172" spans="1:5" ht="21" customHeight="1">
      <c r="A1172" s="234" t="s">
        <v>2118</v>
      </c>
      <c r="B1172" s="234" t="s">
        <v>98</v>
      </c>
      <c r="C1172" s="225">
        <f t="shared" si="18"/>
        <v>0</v>
      </c>
      <c r="D1172" s="236"/>
      <c r="E1172" s="236"/>
    </row>
    <row r="1173" spans="1:5" ht="21" customHeight="1">
      <c r="A1173" s="234" t="s">
        <v>2119</v>
      </c>
      <c r="B1173" s="234" t="s">
        <v>2120</v>
      </c>
      <c r="C1173" s="225">
        <f t="shared" si="18"/>
        <v>0</v>
      </c>
      <c r="D1173" s="236"/>
      <c r="E1173" s="236"/>
    </row>
    <row r="1174" spans="1:5" ht="21" customHeight="1">
      <c r="A1174" s="234" t="s">
        <v>2121</v>
      </c>
      <c r="B1174" s="234" t="s">
        <v>2122</v>
      </c>
      <c r="C1174" s="225">
        <f t="shared" si="18"/>
        <v>0</v>
      </c>
      <c r="D1174" s="236"/>
      <c r="E1174" s="236"/>
    </row>
    <row r="1175" spans="1:5" ht="21" customHeight="1">
      <c r="A1175" s="234" t="s">
        <v>2123</v>
      </c>
      <c r="B1175" s="234" t="s">
        <v>2124</v>
      </c>
      <c r="C1175" s="225">
        <f t="shared" si="18"/>
        <v>0</v>
      </c>
      <c r="D1175" s="236"/>
      <c r="E1175" s="236"/>
    </row>
    <row r="1176" spans="1:5" ht="21" customHeight="1">
      <c r="A1176" s="234" t="s">
        <v>2125</v>
      </c>
      <c r="B1176" s="234" t="s">
        <v>2126</v>
      </c>
      <c r="C1176" s="225">
        <f t="shared" si="18"/>
        <v>0</v>
      </c>
      <c r="D1176" s="236"/>
      <c r="E1176" s="236"/>
    </row>
    <row r="1177" spans="1:5" ht="21" customHeight="1">
      <c r="A1177" s="234" t="s">
        <v>2127</v>
      </c>
      <c r="B1177" s="234" t="s">
        <v>94</v>
      </c>
      <c r="C1177" s="225">
        <f t="shared" si="18"/>
        <v>0</v>
      </c>
      <c r="D1177" s="236"/>
      <c r="E1177" s="236"/>
    </row>
    <row r="1178" spans="1:5" ht="21" customHeight="1">
      <c r="A1178" s="234" t="s">
        <v>2128</v>
      </c>
      <c r="B1178" s="234" t="s">
        <v>96</v>
      </c>
      <c r="C1178" s="225">
        <f t="shared" si="18"/>
        <v>0</v>
      </c>
      <c r="D1178" s="236"/>
      <c r="E1178" s="236"/>
    </row>
    <row r="1179" spans="1:5" ht="21" customHeight="1">
      <c r="A1179" s="234" t="s">
        <v>2129</v>
      </c>
      <c r="B1179" s="234" t="s">
        <v>98</v>
      </c>
      <c r="C1179" s="225">
        <f t="shared" si="18"/>
        <v>0</v>
      </c>
      <c r="D1179" s="236"/>
      <c r="E1179" s="236"/>
    </row>
    <row r="1180" spans="1:5" ht="21" customHeight="1">
      <c r="A1180" s="234" t="s">
        <v>2130</v>
      </c>
      <c r="B1180" s="234" t="s">
        <v>2131</v>
      </c>
      <c r="C1180" s="225">
        <f t="shared" si="18"/>
        <v>0</v>
      </c>
      <c r="D1180" s="236"/>
      <c r="E1180" s="236"/>
    </row>
    <row r="1181" spans="1:5" ht="21" customHeight="1">
      <c r="A1181" s="234" t="s">
        <v>2132</v>
      </c>
      <c r="B1181" s="234" t="s">
        <v>2133</v>
      </c>
      <c r="C1181" s="225">
        <f t="shared" si="18"/>
        <v>0</v>
      </c>
      <c r="D1181" s="236"/>
      <c r="E1181" s="236"/>
    </row>
    <row r="1182" spans="1:5" ht="21" customHeight="1">
      <c r="A1182" s="234" t="s">
        <v>2134</v>
      </c>
      <c r="B1182" s="234" t="s">
        <v>2135</v>
      </c>
      <c r="C1182" s="225">
        <f t="shared" si="18"/>
        <v>0</v>
      </c>
      <c r="D1182" s="236"/>
      <c r="E1182" s="236"/>
    </row>
    <row r="1183" spans="1:5" ht="21" customHeight="1">
      <c r="A1183" s="234" t="s">
        <v>2136</v>
      </c>
      <c r="B1183" s="234" t="s">
        <v>2137</v>
      </c>
      <c r="C1183" s="225">
        <f t="shared" si="18"/>
        <v>0</v>
      </c>
      <c r="D1183" s="236"/>
      <c r="E1183" s="236"/>
    </row>
    <row r="1184" spans="1:5" ht="21" customHeight="1">
      <c r="A1184" s="234" t="s">
        <v>2138</v>
      </c>
      <c r="B1184" s="234" t="s">
        <v>2135</v>
      </c>
      <c r="C1184" s="225">
        <f t="shared" si="18"/>
        <v>0</v>
      </c>
      <c r="D1184" s="236"/>
      <c r="E1184" s="236"/>
    </row>
    <row r="1185" spans="1:5" ht="21" customHeight="1">
      <c r="A1185" s="234" t="s">
        <v>2139</v>
      </c>
      <c r="B1185" s="234" t="s">
        <v>64</v>
      </c>
      <c r="C1185" s="225">
        <f t="shared" si="18"/>
        <v>1421</v>
      </c>
      <c r="D1185" s="236"/>
      <c r="E1185" s="236">
        <v>1421</v>
      </c>
    </row>
    <row r="1186" spans="1:5" ht="21" customHeight="1">
      <c r="A1186" s="234" t="s">
        <v>2140</v>
      </c>
      <c r="B1186" s="234" t="s">
        <v>2141</v>
      </c>
      <c r="C1186" s="225">
        <f t="shared" si="18"/>
        <v>421</v>
      </c>
      <c r="D1186" s="236"/>
      <c r="E1186" s="236">
        <v>421</v>
      </c>
    </row>
    <row r="1187" spans="1:5" ht="21" customHeight="1">
      <c r="A1187" s="234" t="s">
        <v>2142</v>
      </c>
      <c r="B1187" s="234" t="s">
        <v>94</v>
      </c>
      <c r="C1187" s="225">
        <f t="shared" si="18"/>
        <v>0</v>
      </c>
      <c r="D1187" s="236"/>
      <c r="E1187" s="236"/>
    </row>
    <row r="1188" spans="1:5" ht="21" customHeight="1">
      <c r="A1188" s="234" t="s">
        <v>2143</v>
      </c>
      <c r="B1188" s="234" t="s">
        <v>96</v>
      </c>
      <c r="C1188" s="225">
        <f t="shared" si="18"/>
        <v>0</v>
      </c>
      <c r="D1188" s="236"/>
      <c r="E1188" s="236"/>
    </row>
    <row r="1189" spans="1:5" ht="21" customHeight="1">
      <c r="A1189" s="234" t="s">
        <v>2144</v>
      </c>
      <c r="B1189" s="234" t="s">
        <v>98</v>
      </c>
      <c r="C1189" s="225">
        <f t="shared" si="18"/>
        <v>0</v>
      </c>
      <c r="D1189" s="236"/>
      <c r="E1189" s="236"/>
    </row>
    <row r="1190" spans="1:5" ht="21" customHeight="1">
      <c r="A1190" s="234" t="s">
        <v>2145</v>
      </c>
      <c r="B1190" s="234" t="s">
        <v>2146</v>
      </c>
      <c r="C1190" s="225">
        <f t="shared" si="18"/>
        <v>0</v>
      </c>
      <c r="D1190" s="236"/>
      <c r="E1190" s="236"/>
    </row>
    <row r="1191" spans="1:5" ht="21" customHeight="1">
      <c r="A1191" s="234" t="s">
        <v>2147</v>
      </c>
      <c r="B1191" s="234" t="s">
        <v>112</v>
      </c>
      <c r="C1191" s="225">
        <f t="shared" si="18"/>
        <v>0</v>
      </c>
      <c r="D1191" s="236"/>
      <c r="E1191" s="236"/>
    </row>
    <row r="1192" spans="1:5" ht="21" customHeight="1">
      <c r="A1192" s="234" t="s">
        <v>2148</v>
      </c>
      <c r="B1192" s="234" t="s">
        <v>2149</v>
      </c>
      <c r="C1192" s="225">
        <f t="shared" si="18"/>
        <v>421</v>
      </c>
      <c r="D1192" s="236"/>
      <c r="E1192" s="236">
        <v>421</v>
      </c>
    </row>
    <row r="1193" spans="1:5" ht="21" customHeight="1">
      <c r="A1193" s="234" t="s">
        <v>2150</v>
      </c>
      <c r="B1193" s="234" t="s">
        <v>2151</v>
      </c>
      <c r="C1193" s="225">
        <f t="shared" si="18"/>
        <v>0</v>
      </c>
      <c r="D1193" s="236"/>
      <c r="E1193" s="236"/>
    </row>
    <row r="1194" spans="1:5" ht="21" customHeight="1">
      <c r="A1194" s="234" t="s">
        <v>2152</v>
      </c>
      <c r="B1194" s="234" t="s">
        <v>2153</v>
      </c>
      <c r="C1194" s="225">
        <f t="shared" si="18"/>
        <v>0</v>
      </c>
      <c r="D1194" s="236"/>
      <c r="E1194" s="236"/>
    </row>
    <row r="1195" spans="1:5" ht="21" customHeight="1">
      <c r="A1195" s="234" t="s">
        <v>2154</v>
      </c>
      <c r="B1195" s="234" t="s">
        <v>2155</v>
      </c>
      <c r="C1195" s="225">
        <f t="shared" si="18"/>
        <v>0</v>
      </c>
      <c r="D1195" s="236"/>
      <c r="E1195" s="236"/>
    </row>
    <row r="1196" spans="1:5" ht="21" customHeight="1">
      <c r="A1196" s="234" t="s">
        <v>2156</v>
      </c>
      <c r="B1196" s="234" t="s">
        <v>2157</v>
      </c>
      <c r="C1196" s="225">
        <f t="shared" si="18"/>
        <v>0</v>
      </c>
      <c r="D1196" s="236"/>
      <c r="E1196" s="236"/>
    </row>
    <row r="1197" spans="1:5" ht="21" customHeight="1">
      <c r="A1197" s="234" t="s">
        <v>2158</v>
      </c>
      <c r="B1197" s="234" t="s">
        <v>2159</v>
      </c>
      <c r="C1197" s="225">
        <f t="shared" si="18"/>
        <v>0</v>
      </c>
      <c r="D1197" s="236"/>
      <c r="E1197" s="236"/>
    </row>
    <row r="1198" spans="1:5" ht="21" customHeight="1">
      <c r="A1198" s="234" t="s">
        <v>2160</v>
      </c>
      <c r="B1198" s="234" t="s">
        <v>2161</v>
      </c>
      <c r="C1198" s="225">
        <f t="shared" si="18"/>
        <v>0</v>
      </c>
      <c r="D1198" s="236"/>
      <c r="E1198" s="236"/>
    </row>
    <row r="1199" spans="1:5" ht="21" customHeight="1">
      <c r="A1199" s="234" t="s">
        <v>2162</v>
      </c>
      <c r="B1199" s="234" t="s">
        <v>2163</v>
      </c>
      <c r="C1199" s="225">
        <f t="shared" si="18"/>
        <v>0</v>
      </c>
      <c r="D1199" s="236"/>
      <c r="E1199" s="236"/>
    </row>
    <row r="1200" spans="1:5" ht="21" customHeight="1">
      <c r="A1200" s="234" t="s">
        <v>2164</v>
      </c>
      <c r="B1200" s="234" t="s">
        <v>2165</v>
      </c>
      <c r="C1200" s="225">
        <f t="shared" si="18"/>
        <v>0</v>
      </c>
      <c r="D1200" s="236"/>
      <c r="E1200" s="236"/>
    </row>
    <row r="1201" spans="1:5" ht="21" customHeight="1">
      <c r="A1201" s="234" t="s">
        <v>2166</v>
      </c>
      <c r="B1201" s="234" t="s">
        <v>2167</v>
      </c>
      <c r="C1201" s="225">
        <f t="shared" si="18"/>
        <v>0</v>
      </c>
      <c r="D1201" s="236"/>
      <c r="E1201" s="236"/>
    </row>
    <row r="1202" spans="1:5" ht="21" customHeight="1">
      <c r="A1202" s="234" t="s">
        <v>2168</v>
      </c>
      <c r="B1202" s="234" t="s">
        <v>2169</v>
      </c>
      <c r="C1202" s="225">
        <f t="shared" si="18"/>
        <v>0</v>
      </c>
      <c r="D1202" s="236"/>
      <c r="E1202" s="236"/>
    </row>
    <row r="1203" spans="1:5" ht="21" customHeight="1">
      <c r="A1203" s="234" t="s">
        <v>2170</v>
      </c>
      <c r="B1203" s="234" t="s">
        <v>2171</v>
      </c>
      <c r="C1203" s="225">
        <f t="shared" si="18"/>
        <v>1000</v>
      </c>
      <c r="D1203" s="236"/>
      <c r="E1203" s="236">
        <v>1000</v>
      </c>
    </row>
    <row r="1204" spans="1:5" ht="21" customHeight="1">
      <c r="A1204" s="234" t="s">
        <v>2172</v>
      </c>
      <c r="B1204" s="234" t="s">
        <v>2173</v>
      </c>
      <c r="C1204" s="225">
        <f t="shared" si="18"/>
        <v>0</v>
      </c>
      <c r="D1204" s="236"/>
      <c r="E1204" s="236"/>
    </row>
    <row r="1205" spans="1:5" ht="21" customHeight="1">
      <c r="A1205" s="234" t="s">
        <v>2174</v>
      </c>
      <c r="B1205" s="234" t="s">
        <v>2175</v>
      </c>
      <c r="C1205" s="225">
        <f t="shared" si="18"/>
        <v>0</v>
      </c>
      <c r="D1205" s="236"/>
      <c r="E1205" s="236"/>
    </row>
    <row r="1206" spans="1:5" ht="21" customHeight="1">
      <c r="A1206" s="234" t="s">
        <v>2176</v>
      </c>
      <c r="B1206" s="234" t="s">
        <v>2177</v>
      </c>
      <c r="C1206" s="225">
        <f t="shared" si="18"/>
        <v>0</v>
      </c>
      <c r="D1206" s="236"/>
      <c r="E1206" s="236"/>
    </row>
    <row r="1207" spans="1:5" ht="21" customHeight="1">
      <c r="A1207" s="234" t="s">
        <v>2178</v>
      </c>
      <c r="B1207" s="234" t="s">
        <v>2179</v>
      </c>
      <c r="C1207" s="225">
        <f t="shared" si="18"/>
        <v>0</v>
      </c>
      <c r="D1207" s="236"/>
      <c r="E1207" s="236"/>
    </row>
    <row r="1208" spans="1:5" ht="21" customHeight="1">
      <c r="A1208" s="234" t="s">
        <v>2180</v>
      </c>
      <c r="B1208" s="234" t="s">
        <v>2181</v>
      </c>
      <c r="C1208" s="225">
        <f t="shared" si="18"/>
        <v>1000</v>
      </c>
      <c r="D1208" s="236"/>
      <c r="E1208" s="236">
        <v>1000</v>
      </c>
    </row>
    <row r="1209" spans="1:5" ht="21" customHeight="1">
      <c r="A1209" s="234" t="s">
        <v>2182</v>
      </c>
      <c r="B1209" s="234" t="s">
        <v>2183</v>
      </c>
      <c r="C1209" s="225">
        <f t="shared" si="18"/>
        <v>0</v>
      </c>
      <c r="D1209" s="236"/>
      <c r="E1209" s="236"/>
    </row>
    <row r="1210" spans="1:5" ht="21" customHeight="1">
      <c r="A1210" s="234" t="s">
        <v>2184</v>
      </c>
      <c r="B1210" s="234" t="s">
        <v>2183</v>
      </c>
      <c r="C1210" s="225">
        <f t="shared" si="18"/>
        <v>0</v>
      </c>
      <c r="D1210" s="236"/>
      <c r="E1210" s="236"/>
    </row>
    <row r="1211" spans="1:5" ht="21" customHeight="1">
      <c r="A1211" s="234" t="s">
        <v>2185</v>
      </c>
      <c r="B1211" s="234" t="s">
        <v>65</v>
      </c>
      <c r="C1211" s="225">
        <f t="shared" si="18"/>
        <v>0</v>
      </c>
      <c r="D1211" s="236"/>
      <c r="E1211" s="236"/>
    </row>
    <row r="1212" spans="1:5" ht="21" customHeight="1">
      <c r="A1212" s="234" t="s">
        <v>2186</v>
      </c>
      <c r="B1212" s="234" t="s">
        <v>2187</v>
      </c>
      <c r="C1212" s="225">
        <f t="shared" si="18"/>
        <v>0</v>
      </c>
      <c r="D1212" s="236"/>
      <c r="E1212" s="236"/>
    </row>
    <row r="1213" spans="1:5" ht="21" customHeight="1">
      <c r="A1213" s="234" t="s">
        <v>2188</v>
      </c>
      <c r="B1213" s="234" t="s">
        <v>2189</v>
      </c>
      <c r="C1213" s="225">
        <f t="shared" si="18"/>
        <v>0</v>
      </c>
      <c r="D1213" s="236"/>
      <c r="E1213" s="236"/>
    </row>
    <row r="1214" spans="1:5" ht="21" customHeight="1">
      <c r="A1214" s="234" t="s">
        <v>2190</v>
      </c>
      <c r="B1214" s="234" t="s">
        <v>2191</v>
      </c>
      <c r="C1214" s="225">
        <f t="shared" si="18"/>
        <v>0</v>
      </c>
      <c r="D1214" s="236"/>
      <c r="E1214" s="236"/>
    </row>
    <row r="1215" spans="1:5" ht="21" customHeight="1">
      <c r="A1215" s="234" t="s">
        <v>2192</v>
      </c>
      <c r="B1215" s="234" t="s">
        <v>2193</v>
      </c>
      <c r="C1215" s="225">
        <f t="shared" si="18"/>
        <v>0</v>
      </c>
      <c r="D1215" s="236"/>
      <c r="E1215" s="236"/>
    </row>
    <row r="1216" spans="1:5" ht="21" customHeight="1">
      <c r="A1216" s="234" t="s">
        <v>2194</v>
      </c>
      <c r="B1216" s="234" t="s">
        <v>2195</v>
      </c>
      <c r="C1216" s="225">
        <f t="shared" si="18"/>
        <v>0</v>
      </c>
      <c r="D1216" s="236"/>
      <c r="E1216" s="236"/>
    </row>
    <row r="1217" spans="1:5" ht="21" customHeight="1">
      <c r="A1217" s="234" t="s">
        <v>2196</v>
      </c>
      <c r="B1217" s="234" t="s">
        <v>1614</v>
      </c>
      <c r="C1217" s="225">
        <f t="shared" si="18"/>
        <v>0</v>
      </c>
      <c r="D1217" s="236"/>
      <c r="E1217" s="236"/>
    </row>
    <row r="1218" spans="1:5" ht="21" customHeight="1">
      <c r="A1218" s="234" t="s">
        <v>2197</v>
      </c>
      <c r="B1218" s="234" t="s">
        <v>2198</v>
      </c>
      <c r="C1218" s="225">
        <f t="shared" si="18"/>
        <v>0</v>
      </c>
      <c r="D1218" s="236"/>
      <c r="E1218" s="236"/>
    </row>
    <row r="1219" spans="1:5" ht="21" customHeight="1">
      <c r="A1219" s="234" t="s">
        <v>2199</v>
      </c>
      <c r="B1219" s="234" t="s">
        <v>2200</v>
      </c>
      <c r="C1219" s="225">
        <f t="shared" si="18"/>
        <v>0</v>
      </c>
      <c r="D1219" s="236"/>
      <c r="E1219" s="236"/>
    </row>
    <row r="1220" spans="1:5" ht="21" customHeight="1">
      <c r="A1220" s="234" t="s">
        <v>2201</v>
      </c>
      <c r="B1220" s="234" t="s">
        <v>71</v>
      </c>
      <c r="C1220" s="225">
        <f t="shared" si="18"/>
        <v>0</v>
      </c>
      <c r="D1220" s="236"/>
      <c r="E1220" s="236"/>
    </row>
    <row r="1221" spans="1:5" ht="21" customHeight="1">
      <c r="A1221" s="234" t="s">
        <v>2202</v>
      </c>
      <c r="B1221" s="234" t="s">
        <v>2203</v>
      </c>
      <c r="C1221" s="225">
        <f t="shared" si="18"/>
        <v>155</v>
      </c>
      <c r="D1221" s="236">
        <v>71</v>
      </c>
      <c r="E1221" s="236">
        <v>84</v>
      </c>
    </row>
    <row r="1222" spans="1:5" ht="21" customHeight="1">
      <c r="A1222" s="234" t="s">
        <v>2204</v>
      </c>
      <c r="B1222" s="234" t="s">
        <v>2205</v>
      </c>
      <c r="C1222" s="225">
        <f aca="true" t="shared" si="19" ref="C1222:C1285">SUM(D1222:E1222)</f>
        <v>155</v>
      </c>
      <c r="D1222" s="236">
        <v>71</v>
      </c>
      <c r="E1222" s="236">
        <v>84</v>
      </c>
    </row>
    <row r="1223" spans="1:5" ht="21" customHeight="1">
      <c r="A1223" s="234" t="s">
        <v>2206</v>
      </c>
      <c r="B1223" s="234" t="s">
        <v>94</v>
      </c>
      <c r="C1223" s="225">
        <f t="shared" si="19"/>
        <v>71</v>
      </c>
      <c r="D1223" s="236">
        <v>71</v>
      </c>
      <c r="E1223" s="236"/>
    </row>
    <row r="1224" spans="1:5" ht="21" customHeight="1">
      <c r="A1224" s="234" t="s">
        <v>2207</v>
      </c>
      <c r="B1224" s="234" t="s">
        <v>96</v>
      </c>
      <c r="C1224" s="225">
        <f t="shared" si="19"/>
        <v>0</v>
      </c>
      <c r="D1224" s="236"/>
      <c r="E1224" s="236"/>
    </row>
    <row r="1225" spans="1:5" ht="21" customHeight="1">
      <c r="A1225" s="234" t="s">
        <v>2208</v>
      </c>
      <c r="B1225" s="234" t="s">
        <v>98</v>
      </c>
      <c r="C1225" s="225">
        <f t="shared" si="19"/>
        <v>0</v>
      </c>
      <c r="D1225" s="236"/>
      <c r="E1225" s="236"/>
    </row>
    <row r="1226" spans="1:5" ht="21" customHeight="1">
      <c r="A1226" s="234" t="s">
        <v>2209</v>
      </c>
      <c r="B1226" s="234" t="s">
        <v>2210</v>
      </c>
      <c r="C1226" s="225">
        <f t="shared" si="19"/>
        <v>0</v>
      </c>
      <c r="D1226" s="236"/>
      <c r="E1226" s="236"/>
    </row>
    <row r="1227" spans="1:5" ht="21" customHeight="1">
      <c r="A1227" s="234" t="s">
        <v>2211</v>
      </c>
      <c r="B1227" s="234" t="s">
        <v>2212</v>
      </c>
      <c r="C1227" s="225">
        <f t="shared" si="19"/>
        <v>0</v>
      </c>
      <c r="D1227" s="236"/>
      <c r="E1227" s="236"/>
    </row>
    <row r="1228" spans="1:5" ht="21" customHeight="1">
      <c r="A1228" s="234" t="s">
        <v>2213</v>
      </c>
      <c r="B1228" s="234" t="s">
        <v>2214</v>
      </c>
      <c r="C1228" s="225">
        <f t="shared" si="19"/>
        <v>0</v>
      </c>
      <c r="D1228" s="236"/>
      <c r="E1228" s="236"/>
    </row>
    <row r="1229" spans="1:5" ht="21" customHeight="1">
      <c r="A1229" s="234" t="s">
        <v>2215</v>
      </c>
      <c r="B1229" s="234" t="s">
        <v>2216</v>
      </c>
      <c r="C1229" s="225">
        <f t="shared" si="19"/>
        <v>0</v>
      </c>
      <c r="D1229" s="236"/>
      <c r="E1229" s="236"/>
    </row>
    <row r="1230" spans="1:5" ht="21" customHeight="1">
      <c r="A1230" s="234" t="s">
        <v>2217</v>
      </c>
      <c r="B1230" s="234" t="s">
        <v>2218</v>
      </c>
      <c r="C1230" s="225">
        <f t="shared" si="19"/>
        <v>0</v>
      </c>
      <c r="D1230" s="236"/>
      <c r="E1230" s="236"/>
    </row>
    <row r="1231" spans="1:5" ht="21" customHeight="1">
      <c r="A1231" s="234" t="s">
        <v>2219</v>
      </c>
      <c r="B1231" s="234" t="s">
        <v>2220</v>
      </c>
      <c r="C1231" s="225">
        <f t="shared" si="19"/>
        <v>0</v>
      </c>
      <c r="D1231" s="236"/>
      <c r="E1231" s="236"/>
    </row>
    <row r="1232" spans="1:5" ht="21" customHeight="1">
      <c r="A1232" s="234" t="s">
        <v>2221</v>
      </c>
      <c r="B1232" s="234" t="s">
        <v>2222</v>
      </c>
      <c r="C1232" s="225">
        <f t="shared" si="19"/>
        <v>0</v>
      </c>
      <c r="D1232" s="236"/>
      <c r="E1232" s="236"/>
    </row>
    <row r="1233" spans="1:5" ht="21" customHeight="1">
      <c r="A1233" s="234" t="s">
        <v>2223</v>
      </c>
      <c r="B1233" s="234" t="s">
        <v>2224</v>
      </c>
      <c r="C1233" s="225">
        <f t="shared" si="19"/>
        <v>0</v>
      </c>
      <c r="D1233" s="236"/>
      <c r="E1233" s="236"/>
    </row>
    <row r="1234" spans="1:5" ht="21" customHeight="1">
      <c r="A1234" s="234" t="s">
        <v>2225</v>
      </c>
      <c r="B1234" s="234" t="s">
        <v>2226</v>
      </c>
      <c r="C1234" s="225">
        <f t="shared" si="19"/>
        <v>0</v>
      </c>
      <c r="D1234" s="236"/>
      <c r="E1234" s="236"/>
    </row>
    <row r="1235" spans="1:5" ht="21" customHeight="1">
      <c r="A1235" s="234" t="s">
        <v>2227</v>
      </c>
      <c r="B1235" s="234" t="s">
        <v>2228</v>
      </c>
      <c r="C1235" s="225">
        <f t="shared" si="19"/>
        <v>0</v>
      </c>
      <c r="D1235" s="236"/>
      <c r="E1235" s="236"/>
    </row>
    <row r="1236" spans="1:5" ht="21" customHeight="1">
      <c r="A1236" s="234" t="s">
        <v>2229</v>
      </c>
      <c r="B1236" s="234" t="s">
        <v>2230</v>
      </c>
      <c r="C1236" s="225">
        <f t="shared" si="19"/>
        <v>0</v>
      </c>
      <c r="D1236" s="236"/>
      <c r="E1236" s="236"/>
    </row>
    <row r="1237" spans="1:5" ht="21" customHeight="1">
      <c r="A1237" s="234" t="s">
        <v>2231</v>
      </c>
      <c r="B1237" s="234" t="s">
        <v>2232</v>
      </c>
      <c r="C1237" s="225">
        <f t="shared" si="19"/>
        <v>0</v>
      </c>
      <c r="D1237" s="236"/>
      <c r="E1237" s="236"/>
    </row>
    <row r="1238" spans="1:5" ht="21" customHeight="1">
      <c r="A1238" s="234" t="s">
        <v>2233</v>
      </c>
      <c r="B1238" s="234" t="s">
        <v>2234</v>
      </c>
      <c r="C1238" s="225">
        <f t="shared" si="19"/>
        <v>0</v>
      </c>
      <c r="D1238" s="236"/>
      <c r="E1238" s="236"/>
    </row>
    <row r="1239" spans="1:5" ht="21" customHeight="1">
      <c r="A1239" s="234" t="s">
        <v>2235</v>
      </c>
      <c r="B1239" s="234" t="s">
        <v>2236</v>
      </c>
      <c r="C1239" s="225">
        <f t="shared" si="19"/>
        <v>0</v>
      </c>
      <c r="D1239" s="236"/>
      <c r="E1239" s="236"/>
    </row>
    <row r="1240" spans="1:5" ht="21" customHeight="1">
      <c r="A1240" s="234" t="s">
        <v>2237</v>
      </c>
      <c r="B1240" s="234" t="s">
        <v>112</v>
      </c>
      <c r="C1240" s="225">
        <f t="shared" si="19"/>
        <v>0</v>
      </c>
      <c r="D1240" s="236"/>
      <c r="E1240" s="236"/>
    </row>
    <row r="1241" spans="1:5" ht="21" customHeight="1">
      <c r="A1241" s="234" t="s">
        <v>2238</v>
      </c>
      <c r="B1241" s="234" t="s">
        <v>2239</v>
      </c>
      <c r="C1241" s="225">
        <f t="shared" si="19"/>
        <v>84</v>
      </c>
      <c r="D1241" s="236"/>
      <c r="E1241" s="236">
        <v>84</v>
      </c>
    </row>
    <row r="1242" spans="1:5" ht="21" customHeight="1">
      <c r="A1242" s="234" t="s">
        <v>2240</v>
      </c>
      <c r="B1242" s="234" t="s">
        <v>2241</v>
      </c>
      <c r="C1242" s="225">
        <f t="shared" si="19"/>
        <v>0</v>
      </c>
      <c r="D1242" s="236"/>
      <c r="E1242" s="236"/>
    </row>
    <row r="1243" spans="1:5" ht="21" customHeight="1">
      <c r="A1243" s="234" t="s">
        <v>2242</v>
      </c>
      <c r="B1243" s="234" t="s">
        <v>94</v>
      </c>
      <c r="C1243" s="225">
        <f t="shared" si="19"/>
        <v>0</v>
      </c>
      <c r="D1243" s="236"/>
      <c r="E1243" s="236"/>
    </row>
    <row r="1244" spans="1:5" ht="21" customHeight="1">
      <c r="A1244" s="234" t="s">
        <v>2243</v>
      </c>
      <c r="B1244" s="234" t="s">
        <v>96</v>
      </c>
      <c r="C1244" s="225">
        <f t="shared" si="19"/>
        <v>0</v>
      </c>
      <c r="D1244" s="236"/>
      <c r="E1244" s="236"/>
    </row>
    <row r="1245" spans="1:5" ht="21" customHeight="1">
      <c r="A1245" s="234" t="s">
        <v>2244</v>
      </c>
      <c r="B1245" s="234" t="s">
        <v>98</v>
      </c>
      <c r="C1245" s="225">
        <f t="shared" si="19"/>
        <v>0</v>
      </c>
      <c r="D1245" s="236"/>
      <c r="E1245" s="236"/>
    </row>
    <row r="1246" spans="1:5" ht="21" customHeight="1">
      <c r="A1246" s="234" t="s">
        <v>2245</v>
      </c>
      <c r="B1246" s="234" t="s">
        <v>2246</v>
      </c>
      <c r="C1246" s="225">
        <f t="shared" si="19"/>
        <v>0</v>
      </c>
      <c r="D1246" s="236"/>
      <c r="E1246" s="236"/>
    </row>
    <row r="1247" spans="1:5" ht="21" customHeight="1">
      <c r="A1247" s="234" t="s">
        <v>2247</v>
      </c>
      <c r="B1247" s="234" t="s">
        <v>2248</v>
      </c>
      <c r="C1247" s="225">
        <f t="shared" si="19"/>
        <v>0</v>
      </c>
      <c r="D1247" s="236"/>
      <c r="E1247" s="236"/>
    </row>
    <row r="1248" spans="1:5" ht="21" customHeight="1">
      <c r="A1248" s="234" t="s">
        <v>2249</v>
      </c>
      <c r="B1248" s="234" t="s">
        <v>2250</v>
      </c>
      <c r="C1248" s="225">
        <f t="shared" si="19"/>
        <v>0</v>
      </c>
      <c r="D1248" s="236"/>
      <c r="E1248" s="236"/>
    </row>
    <row r="1249" spans="1:5" ht="21" customHeight="1">
      <c r="A1249" s="234" t="s">
        <v>2251</v>
      </c>
      <c r="B1249" s="234" t="s">
        <v>2252</v>
      </c>
      <c r="C1249" s="225">
        <f t="shared" si="19"/>
        <v>0</v>
      </c>
      <c r="D1249" s="236"/>
      <c r="E1249" s="236"/>
    </row>
    <row r="1250" spans="1:5" ht="21" customHeight="1">
      <c r="A1250" s="234" t="s">
        <v>2253</v>
      </c>
      <c r="B1250" s="234" t="s">
        <v>2254</v>
      </c>
      <c r="C1250" s="225">
        <f t="shared" si="19"/>
        <v>0</v>
      </c>
      <c r="D1250" s="236"/>
      <c r="E1250" s="236"/>
    </row>
    <row r="1251" spans="1:5" ht="21" customHeight="1">
      <c r="A1251" s="234" t="s">
        <v>2255</v>
      </c>
      <c r="B1251" s="234" t="s">
        <v>2256</v>
      </c>
      <c r="C1251" s="225">
        <f t="shared" si="19"/>
        <v>0</v>
      </c>
      <c r="D1251" s="236"/>
      <c r="E1251" s="236"/>
    </row>
    <row r="1252" spans="1:5" ht="21" customHeight="1">
      <c r="A1252" s="234" t="s">
        <v>2257</v>
      </c>
      <c r="B1252" s="234" t="s">
        <v>2258</v>
      </c>
      <c r="C1252" s="225">
        <f t="shared" si="19"/>
        <v>0</v>
      </c>
      <c r="D1252" s="236"/>
      <c r="E1252" s="236"/>
    </row>
    <row r="1253" spans="1:5" ht="21" customHeight="1">
      <c r="A1253" s="234" t="s">
        <v>2259</v>
      </c>
      <c r="B1253" s="234" t="s">
        <v>2260</v>
      </c>
      <c r="C1253" s="225">
        <f t="shared" si="19"/>
        <v>0</v>
      </c>
      <c r="D1253" s="236"/>
      <c r="E1253" s="236"/>
    </row>
    <row r="1254" spans="1:5" ht="21" customHeight="1">
      <c r="A1254" s="234" t="s">
        <v>2261</v>
      </c>
      <c r="B1254" s="234" t="s">
        <v>2262</v>
      </c>
      <c r="C1254" s="225">
        <f t="shared" si="19"/>
        <v>0</v>
      </c>
      <c r="D1254" s="236"/>
      <c r="E1254" s="236"/>
    </row>
    <row r="1255" spans="1:5" ht="21" customHeight="1">
      <c r="A1255" s="234" t="s">
        <v>2263</v>
      </c>
      <c r="B1255" s="234" t="s">
        <v>2264</v>
      </c>
      <c r="C1255" s="225">
        <f t="shared" si="19"/>
        <v>0</v>
      </c>
      <c r="D1255" s="236"/>
      <c r="E1255" s="236"/>
    </row>
    <row r="1256" spans="1:5" ht="21" customHeight="1">
      <c r="A1256" s="234" t="s">
        <v>2265</v>
      </c>
      <c r="B1256" s="234" t="s">
        <v>2266</v>
      </c>
      <c r="C1256" s="225">
        <f t="shared" si="19"/>
        <v>0</v>
      </c>
      <c r="D1256" s="236"/>
      <c r="E1256" s="236"/>
    </row>
    <row r="1257" spans="1:5" ht="21" customHeight="1">
      <c r="A1257" s="234" t="s">
        <v>2267</v>
      </c>
      <c r="B1257" s="234" t="s">
        <v>2268</v>
      </c>
      <c r="C1257" s="225">
        <f t="shared" si="19"/>
        <v>0</v>
      </c>
      <c r="D1257" s="236"/>
      <c r="E1257" s="236"/>
    </row>
    <row r="1258" spans="1:5" ht="21" customHeight="1">
      <c r="A1258" s="234" t="s">
        <v>2269</v>
      </c>
      <c r="B1258" s="234" t="s">
        <v>2270</v>
      </c>
      <c r="C1258" s="225">
        <f t="shared" si="19"/>
        <v>0</v>
      </c>
      <c r="D1258" s="236"/>
      <c r="E1258" s="236"/>
    </row>
    <row r="1259" spans="1:5" ht="21" customHeight="1">
      <c r="A1259" s="234" t="s">
        <v>2271</v>
      </c>
      <c r="B1259" s="234" t="s">
        <v>2272</v>
      </c>
      <c r="C1259" s="225">
        <f t="shared" si="19"/>
        <v>0</v>
      </c>
      <c r="D1259" s="236"/>
      <c r="E1259" s="236"/>
    </row>
    <row r="1260" spans="1:5" ht="21" customHeight="1">
      <c r="A1260" s="234" t="s">
        <v>2273</v>
      </c>
      <c r="B1260" s="234" t="s">
        <v>112</v>
      </c>
      <c r="C1260" s="225">
        <f t="shared" si="19"/>
        <v>0</v>
      </c>
      <c r="D1260" s="236"/>
      <c r="E1260" s="236"/>
    </row>
    <row r="1261" spans="1:5" ht="21" customHeight="1">
      <c r="A1261" s="234" t="s">
        <v>2274</v>
      </c>
      <c r="B1261" s="234" t="s">
        <v>2275</v>
      </c>
      <c r="C1261" s="225">
        <f t="shared" si="19"/>
        <v>0</v>
      </c>
      <c r="D1261" s="236"/>
      <c r="E1261" s="236"/>
    </row>
    <row r="1262" spans="1:5" ht="21" customHeight="1">
      <c r="A1262" s="234" t="s">
        <v>2276</v>
      </c>
      <c r="B1262" s="234" t="s">
        <v>2277</v>
      </c>
      <c r="C1262" s="225">
        <f t="shared" si="19"/>
        <v>0</v>
      </c>
      <c r="D1262" s="236"/>
      <c r="E1262" s="236"/>
    </row>
    <row r="1263" spans="1:5" ht="21" customHeight="1">
      <c r="A1263" s="234" t="s">
        <v>2278</v>
      </c>
      <c r="B1263" s="234" t="s">
        <v>94</v>
      </c>
      <c r="C1263" s="225">
        <f t="shared" si="19"/>
        <v>0</v>
      </c>
      <c r="D1263" s="236"/>
      <c r="E1263" s="236"/>
    </row>
    <row r="1264" spans="1:5" ht="21" customHeight="1">
      <c r="A1264" s="234" t="s">
        <v>2279</v>
      </c>
      <c r="B1264" s="234" t="s">
        <v>96</v>
      </c>
      <c r="C1264" s="225">
        <f t="shared" si="19"/>
        <v>0</v>
      </c>
      <c r="D1264" s="236"/>
      <c r="E1264" s="236"/>
    </row>
    <row r="1265" spans="1:5" ht="21" customHeight="1">
      <c r="A1265" s="234" t="s">
        <v>2280</v>
      </c>
      <c r="B1265" s="234" t="s">
        <v>98</v>
      </c>
      <c r="C1265" s="225">
        <f t="shared" si="19"/>
        <v>0</v>
      </c>
      <c r="D1265" s="236"/>
      <c r="E1265" s="236"/>
    </row>
    <row r="1266" spans="1:5" ht="21" customHeight="1">
      <c r="A1266" s="234" t="s">
        <v>2281</v>
      </c>
      <c r="B1266" s="234" t="s">
        <v>2282</v>
      </c>
      <c r="C1266" s="225">
        <f t="shared" si="19"/>
        <v>0</v>
      </c>
      <c r="D1266" s="236"/>
      <c r="E1266" s="236"/>
    </row>
    <row r="1267" spans="1:5" ht="21" customHeight="1">
      <c r="A1267" s="234" t="s">
        <v>2283</v>
      </c>
      <c r="B1267" s="234" t="s">
        <v>2284</v>
      </c>
      <c r="C1267" s="225">
        <f t="shared" si="19"/>
        <v>0</v>
      </c>
      <c r="D1267" s="236"/>
      <c r="E1267" s="236"/>
    </row>
    <row r="1268" spans="1:5" ht="21" customHeight="1">
      <c r="A1268" s="234" t="s">
        <v>2285</v>
      </c>
      <c r="B1268" s="234" t="s">
        <v>2286</v>
      </c>
      <c r="C1268" s="225">
        <f t="shared" si="19"/>
        <v>0</v>
      </c>
      <c r="D1268" s="236"/>
      <c r="E1268" s="236"/>
    </row>
    <row r="1269" spans="1:5" ht="21" customHeight="1">
      <c r="A1269" s="234" t="s">
        <v>2287</v>
      </c>
      <c r="B1269" s="234" t="s">
        <v>112</v>
      </c>
      <c r="C1269" s="225">
        <f t="shared" si="19"/>
        <v>0</v>
      </c>
      <c r="D1269" s="236"/>
      <c r="E1269" s="236"/>
    </row>
    <row r="1270" spans="1:5" ht="21" customHeight="1">
      <c r="A1270" s="234" t="s">
        <v>2288</v>
      </c>
      <c r="B1270" s="234" t="s">
        <v>2289</v>
      </c>
      <c r="C1270" s="225">
        <f t="shared" si="19"/>
        <v>0</v>
      </c>
      <c r="D1270" s="236"/>
      <c r="E1270" s="236"/>
    </row>
    <row r="1271" spans="1:5" ht="21" customHeight="1">
      <c r="A1271" s="234" t="s">
        <v>2290</v>
      </c>
      <c r="B1271" s="234" t="s">
        <v>2291</v>
      </c>
      <c r="C1271" s="225">
        <f t="shared" si="19"/>
        <v>0</v>
      </c>
      <c r="D1271" s="236"/>
      <c r="E1271" s="236"/>
    </row>
    <row r="1272" spans="1:5" ht="21" customHeight="1">
      <c r="A1272" s="234" t="s">
        <v>2292</v>
      </c>
      <c r="B1272" s="234" t="s">
        <v>94</v>
      </c>
      <c r="C1272" s="225">
        <f t="shared" si="19"/>
        <v>0</v>
      </c>
      <c r="D1272" s="236"/>
      <c r="E1272" s="236"/>
    </row>
    <row r="1273" spans="1:5" ht="21" customHeight="1">
      <c r="A1273" s="234" t="s">
        <v>2293</v>
      </c>
      <c r="B1273" s="234" t="s">
        <v>96</v>
      </c>
      <c r="C1273" s="225">
        <f t="shared" si="19"/>
        <v>0</v>
      </c>
      <c r="D1273" s="236"/>
      <c r="E1273" s="236"/>
    </row>
    <row r="1274" spans="1:5" ht="21" customHeight="1">
      <c r="A1274" s="234" t="s">
        <v>2294</v>
      </c>
      <c r="B1274" s="234" t="s">
        <v>98</v>
      </c>
      <c r="C1274" s="225">
        <f t="shared" si="19"/>
        <v>0</v>
      </c>
      <c r="D1274" s="236"/>
      <c r="E1274" s="236"/>
    </row>
    <row r="1275" spans="1:5" ht="21" customHeight="1">
      <c r="A1275" s="234" t="s">
        <v>2295</v>
      </c>
      <c r="B1275" s="234" t="s">
        <v>2296</v>
      </c>
      <c r="C1275" s="225">
        <f t="shared" si="19"/>
        <v>0</v>
      </c>
      <c r="D1275" s="236"/>
      <c r="E1275" s="236"/>
    </row>
    <row r="1276" spans="1:5" ht="21" customHeight="1">
      <c r="A1276" s="234" t="s">
        <v>2297</v>
      </c>
      <c r="B1276" s="234" t="s">
        <v>2298</v>
      </c>
      <c r="C1276" s="225">
        <f t="shared" si="19"/>
        <v>0</v>
      </c>
      <c r="D1276" s="236"/>
      <c r="E1276" s="236"/>
    </row>
    <row r="1277" spans="1:5" ht="21" customHeight="1">
      <c r="A1277" s="234" t="s">
        <v>2299</v>
      </c>
      <c r="B1277" s="234" t="s">
        <v>2300</v>
      </c>
      <c r="C1277" s="225">
        <f t="shared" si="19"/>
        <v>0</v>
      </c>
      <c r="D1277" s="236"/>
      <c r="E1277" s="236"/>
    </row>
    <row r="1278" spans="1:5" ht="21" customHeight="1">
      <c r="A1278" s="234" t="s">
        <v>2301</v>
      </c>
      <c r="B1278" s="234" t="s">
        <v>2302</v>
      </c>
      <c r="C1278" s="225">
        <f t="shared" si="19"/>
        <v>0</v>
      </c>
      <c r="D1278" s="236"/>
      <c r="E1278" s="236"/>
    </row>
    <row r="1279" spans="1:5" ht="21" customHeight="1">
      <c r="A1279" s="234" t="s">
        <v>2303</v>
      </c>
      <c r="B1279" s="234" t="s">
        <v>2304</v>
      </c>
      <c r="C1279" s="225">
        <f t="shared" si="19"/>
        <v>0</v>
      </c>
      <c r="D1279" s="236"/>
      <c r="E1279" s="236"/>
    </row>
    <row r="1280" spans="1:5" ht="21" customHeight="1">
      <c r="A1280" s="234" t="s">
        <v>2305</v>
      </c>
      <c r="B1280" s="234" t="s">
        <v>2306</v>
      </c>
      <c r="C1280" s="225">
        <f t="shared" si="19"/>
        <v>0</v>
      </c>
      <c r="D1280" s="236"/>
      <c r="E1280" s="236"/>
    </row>
    <row r="1281" spans="1:5" ht="21" customHeight="1">
      <c r="A1281" s="234" t="s">
        <v>2307</v>
      </c>
      <c r="B1281" s="234" t="s">
        <v>2308</v>
      </c>
      <c r="C1281" s="225">
        <f t="shared" si="19"/>
        <v>0</v>
      </c>
      <c r="D1281" s="236"/>
      <c r="E1281" s="236"/>
    </row>
    <row r="1282" spans="1:5" ht="21" customHeight="1">
      <c r="A1282" s="234" t="s">
        <v>2309</v>
      </c>
      <c r="B1282" s="234" t="s">
        <v>2310</v>
      </c>
      <c r="C1282" s="225">
        <f t="shared" si="19"/>
        <v>0</v>
      </c>
      <c r="D1282" s="236"/>
      <c r="E1282" s="236"/>
    </row>
    <row r="1283" spans="1:5" ht="21" customHeight="1">
      <c r="A1283" s="234" t="s">
        <v>2311</v>
      </c>
      <c r="B1283" s="234" t="s">
        <v>2312</v>
      </c>
      <c r="C1283" s="225">
        <f t="shared" si="19"/>
        <v>0</v>
      </c>
      <c r="D1283" s="236"/>
      <c r="E1283" s="236"/>
    </row>
    <row r="1284" spans="1:5" ht="21" customHeight="1">
      <c r="A1284" s="234" t="s">
        <v>2313</v>
      </c>
      <c r="B1284" s="234" t="s">
        <v>2314</v>
      </c>
      <c r="C1284" s="225">
        <f t="shared" si="19"/>
        <v>0</v>
      </c>
      <c r="D1284" s="236"/>
      <c r="E1284" s="236"/>
    </row>
    <row r="1285" spans="1:5" ht="21" customHeight="1">
      <c r="A1285" s="234" t="s">
        <v>2315</v>
      </c>
      <c r="B1285" s="234" t="s">
        <v>94</v>
      </c>
      <c r="C1285" s="225">
        <f t="shared" si="19"/>
        <v>0</v>
      </c>
      <c r="D1285" s="236"/>
      <c r="E1285" s="236"/>
    </row>
    <row r="1286" spans="1:5" ht="21" customHeight="1">
      <c r="A1286" s="234" t="s">
        <v>2316</v>
      </c>
      <c r="B1286" s="234" t="s">
        <v>96</v>
      </c>
      <c r="C1286" s="225">
        <f aca="true" t="shared" si="20" ref="C1286:C1349">SUM(D1286:E1286)</f>
        <v>0</v>
      </c>
      <c r="D1286" s="236"/>
      <c r="E1286" s="236"/>
    </row>
    <row r="1287" spans="1:5" ht="21" customHeight="1">
      <c r="A1287" s="234" t="s">
        <v>2317</v>
      </c>
      <c r="B1287" s="234" t="s">
        <v>98</v>
      </c>
      <c r="C1287" s="225">
        <f t="shared" si="20"/>
        <v>0</v>
      </c>
      <c r="D1287" s="236"/>
      <c r="E1287" s="236"/>
    </row>
    <row r="1288" spans="1:5" ht="21" customHeight="1">
      <c r="A1288" s="234" t="s">
        <v>2318</v>
      </c>
      <c r="B1288" s="234" t="s">
        <v>2319</v>
      </c>
      <c r="C1288" s="225">
        <f t="shared" si="20"/>
        <v>0</v>
      </c>
      <c r="D1288" s="236"/>
      <c r="E1288" s="236"/>
    </row>
    <row r="1289" spans="1:5" ht="21" customHeight="1">
      <c r="A1289" s="234" t="s">
        <v>2320</v>
      </c>
      <c r="B1289" s="234" t="s">
        <v>2321</v>
      </c>
      <c r="C1289" s="225">
        <f t="shared" si="20"/>
        <v>0</v>
      </c>
      <c r="D1289" s="236"/>
      <c r="E1289" s="236"/>
    </row>
    <row r="1290" spans="1:5" ht="21" customHeight="1">
      <c r="A1290" s="234" t="s">
        <v>2322</v>
      </c>
      <c r="B1290" s="234" t="s">
        <v>2323</v>
      </c>
      <c r="C1290" s="225">
        <f t="shared" si="20"/>
        <v>0</v>
      </c>
      <c r="D1290" s="236"/>
      <c r="E1290" s="236"/>
    </row>
    <row r="1291" spans="1:5" ht="21" customHeight="1">
      <c r="A1291" s="234" t="s">
        <v>2324</v>
      </c>
      <c r="B1291" s="234" t="s">
        <v>2325</v>
      </c>
      <c r="C1291" s="225">
        <f t="shared" si="20"/>
        <v>0</v>
      </c>
      <c r="D1291" s="236"/>
      <c r="E1291" s="236"/>
    </row>
    <row r="1292" spans="1:5" ht="21" customHeight="1">
      <c r="A1292" s="234" t="s">
        <v>2326</v>
      </c>
      <c r="B1292" s="234" t="s">
        <v>2327</v>
      </c>
      <c r="C1292" s="225">
        <f t="shared" si="20"/>
        <v>0</v>
      </c>
      <c r="D1292" s="236"/>
      <c r="E1292" s="236"/>
    </row>
    <row r="1293" spans="1:5" ht="21" customHeight="1">
      <c r="A1293" s="234" t="s">
        <v>2328</v>
      </c>
      <c r="B1293" s="234" t="s">
        <v>2329</v>
      </c>
      <c r="C1293" s="225">
        <f t="shared" si="20"/>
        <v>0</v>
      </c>
      <c r="D1293" s="236"/>
      <c r="E1293" s="236"/>
    </row>
    <row r="1294" spans="1:5" ht="21" customHeight="1">
      <c r="A1294" s="234" t="s">
        <v>2330</v>
      </c>
      <c r="B1294" s="234" t="s">
        <v>2331</v>
      </c>
      <c r="C1294" s="225">
        <f t="shared" si="20"/>
        <v>0</v>
      </c>
      <c r="D1294" s="236"/>
      <c r="E1294" s="236"/>
    </row>
    <row r="1295" spans="1:5" ht="21" customHeight="1">
      <c r="A1295" s="234" t="s">
        <v>2332</v>
      </c>
      <c r="B1295" s="234" t="s">
        <v>2333</v>
      </c>
      <c r="C1295" s="225">
        <f t="shared" si="20"/>
        <v>0</v>
      </c>
      <c r="D1295" s="236"/>
      <c r="E1295" s="236"/>
    </row>
    <row r="1296" spans="1:5" ht="21" customHeight="1">
      <c r="A1296" s="234" t="s">
        <v>2334</v>
      </c>
      <c r="B1296" s="234" t="s">
        <v>2335</v>
      </c>
      <c r="C1296" s="225">
        <f t="shared" si="20"/>
        <v>0</v>
      </c>
      <c r="D1296" s="236"/>
      <c r="E1296" s="236"/>
    </row>
    <row r="1297" spans="1:5" ht="21" customHeight="1">
      <c r="A1297" s="234" t="s">
        <v>2336</v>
      </c>
      <c r="B1297" s="234" t="s">
        <v>2337</v>
      </c>
      <c r="C1297" s="225">
        <f t="shared" si="20"/>
        <v>0</v>
      </c>
      <c r="D1297" s="236"/>
      <c r="E1297" s="236"/>
    </row>
    <row r="1298" spans="1:5" ht="21" customHeight="1">
      <c r="A1298" s="234" t="s">
        <v>2338</v>
      </c>
      <c r="B1298" s="234" t="s">
        <v>2339</v>
      </c>
      <c r="C1298" s="225">
        <f t="shared" si="20"/>
        <v>0</v>
      </c>
      <c r="D1298" s="236"/>
      <c r="E1298" s="236"/>
    </row>
    <row r="1299" spans="1:5" ht="21" customHeight="1">
      <c r="A1299" s="234" t="s">
        <v>2340</v>
      </c>
      <c r="B1299" s="234" t="s">
        <v>2341</v>
      </c>
      <c r="C1299" s="225">
        <f t="shared" si="20"/>
        <v>0</v>
      </c>
      <c r="D1299" s="236"/>
      <c r="E1299" s="236"/>
    </row>
    <row r="1300" spans="1:5" ht="21" customHeight="1">
      <c r="A1300" s="234" t="s">
        <v>2342</v>
      </c>
      <c r="B1300" s="234" t="s">
        <v>2341</v>
      </c>
      <c r="C1300" s="225">
        <f t="shared" si="20"/>
        <v>0</v>
      </c>
      <c r="D1300" s="236"/>
      <c r="E1300" s="236"/>
    </row>
    <row r="1301" spans="1:5" ht="21" customHeight="1">
      <c r="A1301" s="234" t="s">
        <v>2343</v>
      </c>
      <c r="B1301" s="234" t="s">
        <v>67</v>
      </c>
      <c r="C1301" s="225">
        <f t="shared" si="20"/>
        <v>283</v>
      </c>
      <c r="D1301" s="236">
        <v>206</v>
      </c>
      <c r="E1301" s="236">
        <v>77</v>
      </c>
    </row>
    <row r="1302" spans="1:5" ht="21" customHeight="1">
      <c r="A1302" s="234" t="s">
        <v>2344</v>
      </c>
      <c r="B1302" s="234" t="s">
        <v>2345</v>
      </c>
      <c r="C1302" s="225">
        <f t="shared" si="20"/>
        <v>77</v>
      </c>
      <c r="D1302" s="236"/>
      <c r="E1302" s="236">
        <v>77</v>
      </c>
    </row>
    <row r="1303" spans="1:5" ht="21" customHeight="1">
      <c r="A1303" s="234" t="s">
        <v>2346</v>
      </c>
      <c r="B1303" s="234" t="s">
        <v>2347</v>
      </c>
      <c r="C1303" s="225">
        <f t="shared" si="20"/>
        <v>0</v>
      </c>
      <c r="D1303" s="236"/>
      <c r="E1303" s="236"/>
    </row>
    <row r="1304" spans="1:5" ht="21" customHeight="1">
      <c r="A1304" s="234" t="s">
        <v>2348</v>
      </c>
      <c r="B1304" s="234" t="s">
        <v>2349</v>
      </c>
      <c r="C1304" s="225">
        <f t="shared" si="20"/>
        <v>0</v>
      </c>
      <c r="D1304" s="236"/>
      <c r="E1304" s="236"/>
    </row>
    <row r="1305" spans="1:5" ht="21" customHeight="1">
      <c r="A1305" s="234" t="s">
        <v>2350</v>
      </c>
      <c r="B1305" s="234" t="s">
        <v>2351</v>
      </c>
      <c r="C1305" s="225">
        <f t="shared" si="20"/>
        <v>0</v>
      </c>
      <c r="D1305" s="236"/>
      <c r="E1305" s="236"/>
    </row>
    <row r="1306" spans="1:5" ht="21" customHeight="1">
      <c r="A1306" s="234" t="s">
        <v>2352</v>
      </c>
      <c r="B1306" s="234" t="s">
        <v>2353</v>
      </c>
      <c r="C1306" s="225">
        <f t="shared" si="20"/>
        <v>0</v>
      </c>
      <c r="D1306" s="236"/>
      <c r="E1306" s="236"/>
    </row>
    <row r="1307" spans="1:5" ht="21" customHeight="1">
      <c r="A1307" s="234" t="s">
        <v>2354</v>
      </c>
      <c r="B1307" s="234" t="s">
        <v>2355</v>
      </c>
      <c r="C1307" s="225">
        <f t="shared" si="20"/>
        <v>0</v>
      </c>
      <c r="D1307" s="236"/>
      <c r="E1307" s="236"/>
    </row>
    <row r="1308" spans="1:5" ht="21" customHeight="1">
      <c r="A1308" s="234" t="s">
        <v>2356</v>
      </c>
      <c r="B1308" s="234" t="s">
        <v>2357</v>
      </c>
      <c r="C1308" s="225">
        <f t="shared" si="20"/>
        <v>0</v>
      </c>
      <c r="D1308" s="236"/>
      <c r="E1308" s="236"/>
    </row>
    <row r="1309" spans="1:5" ht="21" customHeight="1">
      <c r="A1309" s="234" t="s">
        <v>2358</v>
      </c>
      <c r="B1309" s="234" t="s">
        <v>2359</v>
      </c>
      <c r="C1309" s="225">
        <f t="shared" si="20"/>
        <v>0</v>
      </c>
      <c r="D1309" s="236"/>
      <c r="E1309" s="236"/>
    </row>
    <row r="1310" spans="1:5" ht="21" customHeight="1">
      <c r="A1310" s="234" t="s">
        <v>2360</v>
      </c>
      <c r="B1310" s="234" t="s">
        <v>2361</v>
      </c>
      <c r="C1310" s="225">
        <f t="shared" si="20"/>
        <v>77</v>
      </c>
      <c r="D1310" s="236"/>
      <c r="E1310" s="236">
        <v>77</v>
      </c>
    </row>
    <row r="1311" spans="1:5" ht="21" customHeight="1">
      <c r="A1311" s="234" t="s">
        <v>2362</v>
      </c>
      <c r="B1311" s="234" t="s">
        <v>2363</v>
      </c>
      <c r="C1311" s="225">
        <f t="shared" si="20"/>
        <v>206</v>
      </c>
      <c r="D1311" s="236">
        <v>206</v>
      </c>
      <c r="E1311" s="236"/>
    </row>
    <row r="1312" spans="1:5" ht="21" customHeight="1">
      <c r="A1312" s="234" t="s">
        <v>2364</v>
      </c>
      <c r="B1312" s="234" t="s">
        <v>2365</v>
      </c>
      <c r="C1312" s="225">
        <f t="shared" si="20"/>
        <v>206</v>
      </c>
      <c r="D1312" s="236">
        <v>206</v>
      </c>
      <c r="E1312" s="236"/>
    </row>
    <row r="1313" spans="1:5" ht="21" customHeight="1">
      <c r="A1313" s="234" t="s">
        <v>2366</v>
      </c>
      <c r="B1313" s="234" t="s">
        <v>2367</v>
      </c>
      <c r="C1313" s="225">
        <f t="shared" si="20"/>
        <v>0</v>
      </c>
      <c r="D1313" s="236"/>
      <c r="E1313" s="236"/>
    </row>
    <row r="1314" spans="1:5" ht="21" customHeight="1">
      <c r="A1314" s="234" t="s">
        <v>2368</v>
      </c>
      <c r="B1314" s="234" t="s">
        <v>2369</v>
      </c>
      <c r="C1314" s="225">
        <f t="shared" si="20"/>
        <v>0</v>
      </c>
      <c r="D1314" s="236"/>
      <c r="E1314" s="236"/>
    </row>
    <row r="1315" spans="1:5" ht="21" customHeight="1">
      <c r="A1315" s="234" t="s">
        <v>2370</v>
      </c>
      <c r="B1315" s="234" t="s">
        <v>2371</v>
      </c>
      <c r="C1315" s="225">
        <f t="shared" si="20"/>
        <v>0</v>
      </c>
      <c r="D1315" s="236"/>
      <c r="E1315" s="236"/>
    </row>
    <row r="1316" spans="1:5" ht="21" customHeight="1">
      <c r="A1316" s="234" t="s">
        <v>2372</v>
      </c>
      <c r="B1316" s="234" t="s">
        <v>2373</v>
      </c>
      <c r="C1316" s="225">
        <f t="shared" si="20"/>
        <v>0</v>
      </c>
      <c r="D1316" s="236"/>
      <c r="E1316" s="236"/>
    </row>
    <row r="1317" spans="1:5" ht="21" customHeight="1">
      <c r="A1317" s="234" t="s">
        <v>2374</v>
      </c>
      <c r="B1317" s="234" t="s">
        <v>2375</v>
      </c>
      <c r="C1317" s="225">
        <f t="shared" si="20"/>
        <v>0</v>
      </c>
      <c r="D1317" s="236"/>
      <c r="E1317" s="236"/>
    </row>
    <row r="1318" spans="1:5" ht="21" customHeight="1">
      <c r="A1318" s="234" t="s">
        <v>2376</v>
      </c>
      <c r="B1318" s="234" t="s">
        <v>2377</v>
      </c>
      <c r="C1318" s="225">
        <f t="shared" si="20"/>
        <v>0</v>
      </c>
      <c r="D1318" s="236"/>
      <c r="E1318" s="236"/>
    </row>
    <row r="1319" spans="1:5" ht="21" customHeight="1">
      <c r="A1319" s="234" t="s">
        <v>2378</v>
      </c>
      <c r="B1319" s="234" t="s">
        <v>2379</v>
      </c>
      <c r="C1319" s="225">
        <f t="shared" si="20"/>
        <v>0</v>
      </c>
      <c r="D1319" s="236"/>
      <c r="E1319" s="236"/>
    </row>
    <row r="1320" spans="1:5" ht="21" customHeight="1">
      <c r="A1320" s="234" t="s">
        <v>2380</v>
      </c>
      <c r="B1320" s="234" t="s">
        <v>2381</v>
      </c>
      <c r="C1320" s="225">
        <f t="shared" si="20"/>
        <v>0</v>
      </c>
      <c r="D1320" s="236"/>
      <c r="E1320" s="236"/>
    </row>
    <row r="1321" spans="1:5" ht="21" customHeight="1">
      <c r="A1321" s="234" t="s">
        <v>2382</v>
      </c>
      <c r="B1321" s="234" t="s">
        <v>94</v>
      </c>
      <c r="C1321" s="225">
        <f t="shared" si="20"/>
        <v>0</v>
      </c>
      <c r="D1321" s="236"/>
      <c r="E1321" s="236"/>
    </row>
    <row r="1322" spans="1:5" ht="21" customHeight="1">
      <c r="A1322" s="234" t="s">
        <v>2383</v>
      </c>
      <c r="B1322" s="234" t="s">
        <v>96</v>
      </c>
      <c r="C1322" s="225">
        <f t="shared" si="20"/>
        <v>0</v>
      </c>
      <c r="D1322" s="236"/>
      <c r="E1322" s="236"/>
    </row>
    <row r="1323" spans="1:5" ht="21" customHeight="1">
      <c r="A1323" s="234" t="s">
        <v>2384</v>
      </c>
      <c r="B1323" s="234" t="s">
        <v>98</v>
      </c>
      <c r="C1323" s="225">
        <f t="shared" si="20"/>
        <v>0</v>
      </c>
      <c r="D1323" s="236"/>
      <c r="E1323" s="236"/>
    </row>
    <row r="1324" spans="1:5" ht="21" customHeight="1">
      <c r="A1324" s="234" t="s">
        <v>2385</v>
      </c>
      <c r="B1324" s="234" t="s">
        <v>2386</v>
      </c>
      <c r="C1324" s="225">
        <f t="shared" si="20"/>
        <v>0</v>
      </c>
      <c r="D1324" s="236"/>
      <c r="E1324" s="236"/>
    </row>
    <row r="1325" spans="1:5" ht="21" customHeight="1">
      <c r="A1325" s="234" t="s">
        <v>2387</v>
      </c>
      <c r="B1325" s="234" t="s">
        <v>2388</v>
      </c>
      <c r="C1325" s="225">
        <f t="shared" si="20"/>
        <v>0</v>
      </c>
      <c r="D1325" s="236"/>
      <c r="E1325" s="236"/>
    </row>
    <row r="1326" spans="1:5" ht="21" customHeight="1">
      <c r="A1326" s="234" t="s">
        <v>2389</v>
      </c>
      <c r="B1326" s="234" t="s">
        <v>2390</v>
      </c>
      <c r="C1326" s="225">
        <f t="shared" si="20"/>
        <v>0</v>
      </c>
      <c r="D1326" s="236"/>
      <c r="E1326" s="236"/>
    </row>
    <row r="1327" spans="1:5" ht="21" customHeight="1">
      <c r="A1327" s="234" t="s">
        <v>2391</v>
      </c>
      <c r="B1327" s="234" t="s">
        <v>2392</v>
      </c>
      <c r="C1327" s="225">
        <f t="shared" si="20"/>
        <v>0</v>
      </c>
      <c r="D1327" s="236"/>
      <c r="E1327" s="236"/>
    </row>
    <row r="1328" spans="1:5" ht="21" customHeight="1">
      <c r="A1328" s="234" t="s">
        <v>2393</v>
      </c>
      <c r="B1328" s="234" t="s">
        <v>2394</v>
      </c>
      <c r="C1328" s="225">
        <f t="shared" si="20"/>
        <v>0</v>
      </c>
      <c r="D1328" s="236"/>
      <c r="E1328" s="236"/>
    </row>
    <row r="1329" spans="1:5" ht="21" customHeight="1">
      <c r="A1329" s="234" t="s">
        <v>2395</v>
      </c>
      <c r="B1329" s="234" t="s">
        <v>2396</v>
      </c>
      <c r="C1329" s="225">
        <f t="shared" si="20"/>
        <v>0</v>
      </c>
      <c r="D1329" s="236"/>
      <c r="E1329" s="236"/>
    </row>
    <row r="1330" spans="1:5" ht="21" customHeight="1">
      <c r="A1330" s="234" t="s">
        <v>2397</v>
      </c>
      <c r="B1330" s="234" t="s">
        <v>2398</v>
      </c>
      <c r="C1330" s="225">
        <f t="shared" si="20"/>
        <v>0</v>
      </c>
      <c r="D1330" s="236"/>
      <c r="E1330" s="236"/>
    </row>
    <row r="1331" spans="1:5" ht="21" customHeight="1">
      <c r="A1331" s="234" t="s">
        <v>2399</v>
      </c>
      <c r="B1331" s="234" t="s">
        <v>2400</v>
      </c>
      <c r="C1331" s="225">
        <f t="shared" si="20"/>
        <v>0</v>
      </c>
      <c r="D1331" s="236"/>
      <c r="E1331" s="236"/>
    </row>
    <row r="1332" spans="1:5" ht="21" customHeight="1">
      <c r="A1332" s="234" t="s">
        <v>2401</v>
      </c>
      <c r="B1332" s="234" t="s">
        <v>2402</v>
      </c>
      <c r="C1332" s="225">
        <f t="shared" si="20"/>
        <v>0</v>
      </c>
      <c r="D1332" s="236"/>
      <c r="E1332" s="236"/>
    </row>
    <row r="1333" spans="1:5" ht="21" customHeight="1">
      <c r="A1333" s="234" t="s">
        <v>2403</v>
      </c>
      <c r="B1333" s="234" t="s">
        <v>112</v>
      </c>
      <c r="C1333" s="225">
        <f t="shared" si="20"/>
        <v>0</v>
      </c>
      <c r="D1333" s="236"/>
      <c r="E1333" s="236"/>
    </row>
    <row r="1334" spans="1:5" ht="21" customHeight="1">
      <c r="A1334" s="234" t="s">
        <v>2404</v>
      </c>
      <c r="B1334" s="234" t="s">
        <v>2405</v>
      </c>
      <c r="C1334" s="225">
        <f t="shared" si="20"/>
        <v>0</v>
      </c>
      <c r="D1334" s="236"/>
      <c r="E1334" s="236"/>
    </row>
    <row r="1335" spans="1:5" ht="21" customHeight="1">
      <c r="A1335" s="234" t="s">
        <v>2406</v>
      </c>
      <c r="B1335" s="234" t="s">
        <v>2407</v>
      </c>
      <c r="C1335" s="225">
        <f t="shared" si="20"/>
        <v>0</v>
      </c>
      <c r="D1335" s="236"/>
      <c r="E1335" s="236"/>
    </row>
    <row r="1336" spans="1:5" ht="21" customHeight="1">
      <c r="A1336" s="234" t="s">
        <v>2408</v>
      </c>
      <c r="B1336" s="234" t="s">
        <v>94</v>
      </c>
      <c r="C1336" s="225">
        <f t="shared" si="20"/>
        <v>0</v>
      </c>
      <c r="D1336" s="236"/>
      <c r="E1336" s="236"/>
    </row>
    <row r="1337" spans="1:5" ht="21" customHeight="1">
      <c r="A1337" s="234" t="s">
        <v>2409</v>
      </c>
      <c r="B1337" s="234" t="s">
        <v>96</v>
      </c>
      <c r="C1337" s="225">
        <f t="shared" si="20"/>
        <v>0</v>
      </c>
      <c r="D1337" s="236"/>
      <c r="E1337" s="236"/>
    </row>
    <row r="1338" spans="1:5" ht="21" customHeight="1">
      <c r="A1338" s="234" t="s">
        <v>2410</v>
      </c>
      <c r="B1338" s="234" t="s">
        <v>98</v>
      </c>
      <c r="C1338" s="225">
        <f t="shared" si="20"/>
        <v>0</v>
      </c>
      <c r="D1338" s="236"/>
      <c r="E1338" s="236"/>
    </row>
    <row r="1339" spans="1:5" ht="21" customHeight="1">
      <c r="A1339" s="234" t="s">
        <v>2411</v>
      </c>
      <c r="B1339" s="234" t="s">
        <v>2412</v>
      </c>
      <c r="C1339" s="225">
        <f t="shared" si="20"/>
        <v>0</v>
      </c>
      <c r="D1339" s="236"/>
      <c r="E1339" s="236"/>
    </row>
    <row r="1340" spans="1:5" ht="21" customHeight="1">
      <c r="A1340" s="234" t="s">
        <v>2413</v>
      </c>
      <c r="B1340" s="234" t="s">
        <v>2414</v>
      </c>
      <c r="C1340" s="225">
        <f t="shared" si="20"/>
        <v>0</v>
      </c>
      <c r="D1340" s="236"/>
      <c r="E1340" s="236"/>
    </row>
    <row r="1341" spans="1:5" ht="21" customHeight="1">
      <c r="A1341" s="234" t="s">
        <v>2415</v>
      </c>
      <c r="B1341" s="234" t="s">
        <v>2416</v>
      </c>
      <c r="C1341" s="225">
        <f t="shared" si="20"/>
        <v>0</v>
      </c>
      <c r="D1341" s="236"/>
      <c r="E1341" s="236"/>
    </row>
    <row r="1342" spans="1:5" ht="21" customHeight="1">
      <c r="A1342" s="234" t="s">
        <v>2417</v>
      </c>
      <c r="B1342" s="234" t="s">
        <v>2418</v>
      </c>
      <c r="C1342" s="225">
        <f t="shared" si="20"/>
        <v>0</v>
      </c>
      <c r="D1342" s="236"/>
      <c r="E1342" s="236"/>
    </row>
    <row r="1343" spans="1:5" ht="21" customHeight="1">
      <c r="A1343" s="234" t="s">
        <v>2419</v>
      </c>
      <c r="B1343" s="234" t="s">
        <v>2420</v>
      </c>
      <c r="C1343" s="225">
        <f t="shared" si="20"/>
        <v>0</v>
      </c>
      <c r="D1343" s="236"/>
      <c r="E1343" s="236"/>
    </row>
    <row r="1344" spans="1:5" ht="21" customHeight="1">
      <c r="A1344" s="234" t="s">
        <v>2421</v>
      </c>
      <c r="B1344" s="234" t="s">
        <v>2422</v>
      </c>
      <c r="C1344" s="225">
        <f t="shared" si="20"/>
        <v>0</v>
      </c>
      <c r="D1344" s="236"/>
      <c r="E1344" s="236"/>
    </row>
    <row r="1345" spans="1:5" ht="21" customHeight="1">
      <c r="A1345" s="234" t="s">
        <v>2423</v>
      </c>
      <c r="B1345" s="234" t="s">
        <v>2424</v>
      </c>
      <c r="C1345" s="225">
        <f t="shared" si="20"/>
        <v>0</v>
      </c>
      <c r="D1345" s="236"/>
      <c r="E1345" s="236"/>
    </row>
    <row r="1346" spans="1:5" ht="21" customHeight="1">
      <c r="A1346" s="234" t="s">
        <v>2425</v>
      </c>
      <c r="B1346" s="234" t="s">
        <v>2426</v>
      </c>
      <c r="C1346" s="225">
        <f t="shared" si="20"/>
        <v>0</v>
      </c>
      <c r="D1346" s="236"/>
      <c r="E1346" s="236"/>
    </row>
    <row r="1347" spans="1:5" ht="21" customHeight="1">
      <c r="A1347" s="234" t="s">
        <v>2427</v>
      </c>
      <c r="B1347" s="234" t="s">
        <v>112</v>
      </c>
      <c r="C1347" s="225">
        <f t="shared" si="20"/>
        <v>0</v>
      </c>
      <c r="D1347" s="236"/>
      <c r="E1347" s="236"/>
    </row>
    <row r="1348" spans="1:5" ht="21" customHeight="1">
      <c r="A1348" s="234" t="s">
        <v>2428</v>
      </c>
      <c r="B1348" s="234" t="s">
        <v>2429</v>
      </c>
      <c r="C1348" s="225">
        <f t="shared" si="20"/>
        <v>0</v>
      </c>
      <c r="D1348" s="236"/>
      <c r="E1348" s="236"/>
    </row>
    <row r="1349" spans="1:5" ht="21" customHeight="1">
      <c r="A1349" s="234" t="s">
        <v>2430</v>
      </c>
      <c r="B1349" s="234" t="s">
        <v>2431</v>
      </c>
      <c r="C1349" s="225">
        <f t="shared" si="20"/>
        <v>0</v>
      </c>
      <c r="D1349" s="236"/>
      <c r="E1349" s="236"/>
    </row>
    <row r="1350" spans="1:5" ht="21" customHeight="1">
      <c r="A1350" s="234" t="s">
        <v>2432</v>
      </c>
      <c r="B1350" s="234" t="s">
        <v>2433</v>
      </c>
      <c r="C1350" s="225">
        <f aca="true" t="shared" si="21" ref="C1350:C1385">SUM(D1350:E1350)</f>
        <v>0</v>
      </c>
      <c r="D1350" s="236"/>
      <c r="E1350" s="236"/>
    </row>
    <row r="1351" spans="1:5" ht="21" customHeight="1">
      <c r="A1351" s="234" t="s">
        <v>2434</v>
      </c>
      <c r="B1351" s="234" t="s">
        <v>2435</v>
      </c>
      <c r="C1351" s="225">
        <f t="shared" si="21"/>
        <v>0</v>
      </c>
      <c r="D1351" s="236"/>
      <c r="E1351" s="236"/>
    </row>
    <row r="1352" spans="1:5" ht="21" customHeight="1">
      <c r="A1352" s="234" t="s">
        <v>2436</v>
      </c>
      <c r="B1352" s="234" t="s">
        <v>2437</v>
      </c>
      <c r="C1352" s="225">
        <f t="shared" si="21"/>
        <v>0</v>
      </c>
      <c r="D1352" s="236"/>
      <c r="E1352" s="236"/>
    </row>
    <row r="1353" spans="1:5" ht="21" customHeight="1">
      <c r="A1353" s="234" t="s">
        <v>2438</v>
      </c>
      <c r="B1353" s="234" t="s">
        <v>2439</v>
      </c>
      <c r="C1353" s="225">
        <f t="shared" si="21"/>
        <v>0</v>
      </c>
      <c r="D1353" s="236"/>
      <c r="E1353" s="236"/>
    </row>
    <row r="1354" spans="1:5" ht="21" customHeight="1">
      <c r="A1354" s="234" t="s">
        <v>2440</v>
      </c>
      <c r="B1354" s="234" t="s">
        <v>2441</v>
      </c>
      <c r="C1354" s="225">
        <f t="shared" si="21"/>
        <v>0</v>
      </c>
      <c r="D1354" s="236"/>
      <c r="E1354" s="236"/>
    </row>
    <row r="1355" spans="1:5" ht="21" customHeight="1">
      <c r="A1355" s="234" t="s">
        <v>2442</v>
      </c>
      <c r="B1355" s="234" t="s">
        <v>2443</v>
      </c>
      <c r="C1355" s="225">
        <f t="shared" si="21"/>
        <v>0</v>
      </c>
      <c r="D1355" s="236"/>
      <c r="E1355" s="236"/>
    </row>
    <row r="1356" spans="1:5" ht="21" customHeight="1">
      <c r="A1356" s="234" t="s">
        <v>2444</v>
      </c>
      <c r="B1356" s="234" t="s">
        <v>2445</v>
      </c>
      <c r="C1356" s="225">
        <f t="shared" si="21"/>
        <v>0</v>
      </c>
      <c r="D1356" s="236"/>
      <c r="E1356" s="236"/>
    </row>
    <row r="1357" spans="1:5" ht="21" customHeight="1">
      <c r="A1357" s="234" t="s">
        <v>2446</v>
      </c>
      <c r="B1357" s="234" t="s">
        <v>2447</v>
      </c>
      <c r="C1357" s="225">
        <f t="shared" si="21"/>
        <v>0</v>
      </c>
      <c r="D1357" s="236"/>
      <c r="E1357" s="236"/>
    </row>
    <row r="1358" spans="1:5" ht="21" customHeight="1">
      <c r="A1358" s="234" t="s">
        <v>2448</v>
      </c>
      <c r="B1358" s="234" t="s">
        <v>2449</v>
      </c>
      <c r="C1358" s="225">
        <f t="shared" si="21"/>
        <v>0</v>
      </c>
      <c r="D1358" s="236"/>
      <c r="E1358" s="236"/>
    </row>
    <row r="1359" spans="1:5" ht="21" customHeight="1">
      <c r="A1359" s="234" t="s">
        <v>2450</v>
      </c>
      <c r="B1359" s="234" t="s">
        <v>2451</v>
      </c>
      <c r="C1359" s="225">
        <f t="shared" si="21"/>
        <v>0</v>
      </c>
      <c r="D1359" s="236"/>
      <c r="E1359" s="236"/>
    </row>
    <row r="1360" spans="1:5" ht="21" customHeight="1">
      <c r="A1360" s="234" t="s">
        <v>2452</v>
      </c>
      <c r="B1360" s="234" t="s">
        <v>2453</v>
      </c>
      <c r="C1360" s="225">
        <f t="shared" si="21"/>
        <v>0</v>
      </c>
      <c r="D1360" s="236"/>
      <c r="E1360" s="236"/>
    </row>
    <row r="1361" spans="1:5" ht="21" customHeight="1">
      <c r="A1361" s="234" t="s">
        <v>2454</v>
      </c>
      <c r="B1361" s="234" t="s">
        <v>2455</v>
      </c>
      <c r="C1361" s="225">
        <f t="shared" si="21"/>
        <v>0</v>
      </c>
      <c r="D1361" s="236"/>
      <c r="E1361" s="236"/>
    </row>
    <row r="1362" spans="1:5" ht="21" customHeight="1">
      <c r="A1362" s="234" t="s">
        <v>2456</v>
      </c>
      <c r="B1362" s="234" t="s">
        <v>2457</v>
      </c>
      <c r="C1362" s="225">
        <f t="shared" si="21"/>
        <v>0</v>
      </c>
      <c r="D1362" s="236"/>
      <c r="E1362" s="236"/>
    </row>
    <row r="1363" spans="1:5" ht="21" customHeight="1">
      <c r="A1363" s="234" t="s">
        <v>2458</v>
      </c>
      <c r="B1363" s="234" t="s">
        <v>2459</v>
      </c>
      <c r="C1363" s="225">
        <f t="shared" si="21"/>
        <v>0</v>
      </c>
      <c r="D1363" s="236"/>
      <c r="E1363" s="236"/>
    </row>
    <row r="1364" spans="1:5" ht="21" customHeight="1">
      <c r="A1364" s="234" t="s">
        <v>2460</v>
      </c>
      <c r="B1364" s="234" t="s">
        <v>2461</v>
      </c>
      <c r="C1364" s="225">
        <f t="shared" si="21"/>
        <v>0</v>
      </c>
      <c r="D1364" s="236"/>
      <c r="E1364" s="236"/>
    </row>
    <row r="1365" spans="1:5" ht="21" customHeight="1">
      <c r="A1365" s="234" t="s">
        <v>2462</v>
      </c>
      <c r="B1365" s="234" t="s">
        <v>2463</v>
      </c>
      <c r="C1365" s="225">
        <f t="shared" si="21"/>
        <v>0</v>
      </c>
      <c r="D1365" s="236"/>
      <c r="E1365" s="236"/>
    </row>
    <row r="1366" spans="1:5" ht="21" customHeight="1">
      <c r="A1366" s="234" t="s">
        <v>2464</v>
      </c>
      <c r="B1366" s="234" t="s">
        <v>2465</v>
      </c>
      <c r="C1366" s="225">
        <f t="shared" si="21"/>
        <v>0</v>
      </c>
      <c r="D1366" s="236"/>
      <c r="E1366" s="236"/>
    </row>
    <row r="1367" spans="1:5" ht="21" customHeight="1">
      <c r="A1367" s="234" t="s">
        <v>2466</v>
      </c>
      <c r="B1367" s="234" t="s">
        <v>2467</v>
      </c>
      <c r="C1367" s="225">
        <f t="shared" si="21"/>
        <v>0</v>
      </c>
      <c r="D1367" s="236"/>
      <c r="E1367" s="236"/>
    </row>
    <row r="1368" spans="1:5" ht="21" customHeight="1">
      <c r="A1368" s="234" t="s">
        <v>2468</v>
      </c>
      <c r="B1368" s="234" t="s">
        <v>2469</v>
      </c>
      <c r="C1368" s="225">
        <f t="shared" si="21"/>
        <v>0</v>
      </c>
      <c r="D1368" s="236"/>
      <c r="E1368" s="236"/>
    </row>
    <row r="1369" spans="1:5" ht="21" customHeight="1">
      <c r="A1369" s="234" t="s">
        <v>2470</v>
      </c>
      <c r="B1369" s="234" t="s">
        <v>2471</v>
      </c>
      <c r="C1369" s="225">
        <f t="shared" si="21"/>
        <v>0</v>
      </c>
      <c r="D1369" s="236"/>
      <c r="E1369" s="236"/>
    </row>
    <row r="1370" spans="1:5" ht="21" customHeight="1">
      <c r="A1370" s="234" t="s">
        <v>2472</v>
      </c>
      <c r="B1370" s="234" t="s">
        <v>2473</v>
      </c>
      <c r="C1370" s="225">
        <f t="shared" si="21"/>
        <v>0</v>
      </c>
      <c r="D1370" s="236"/>
      <c r="E1370" s="236"/>
    </row>
    <row r="1371" spans="1:5" ht="21" customHeight="1">
      <c r="A1371" s="234" t="s">
        <v>2474</v>
      </c>
      <c r="B1371" s="234" t="s">
        <v>2475</v>
      </c>
      <c r="C1371" s="225">
        <f t="shared" si="21"/>
        <v>0</v>
      </c>
      <c r="D1371" s="236"/>
      <c r="E1371" s="236"/>
    </row>
    <row r="1372" spans="1:5" ht="21" customHeight="1">
      <c r="A1372" s="234" t="s">
        <v>2476</v>
      </c>
      <c r="B1372" s="234" t="s">
        <v>2477</v>
      </c>
      <c r="C1372" s="225">
        <f t="shared" si="21"/>
        <v>0</v>
      </c>
      <c r="D1372" s="236"/>
      <c r="E1372" s="236"/>
    </row>
    <row r="1373" spans="1:5" ht="21" customHeight="1">
      <c r="A1373" s="234" t="s">
        <v>2478</v>
      </c>
      <c r="B1373" s="234" t="s">
        <v>69</v>
      </c>
      <c r="C1373" s="225">
        <f t="shared" si="21"/>
        <v>450</v>
      </c>
      <c r="D1373" s="236"/>
      <c r="E1373" s="236">
        <v>450</v>
      </c>
    </row>
    <row r="1374" spans="1:5" ht="21" customHeight="1">
      <c r="A1374" s="234" t="s">
        <v>2479</v>
      </c>
      <c r="B1374" s="234" t="s">
        <v>70</v>
      </c>
      <c r="C1374" s="225">
        <f t="shared" si="21"/>
        <v>1067</v>
      </c>
      <c r="D1374" s="236"/>
      <c r="E1374" s="236">
        <v>1067</v>
      </c>
    </row>
    <row r="1375" spans="1:5" ht="21" customHeight="1">
      <c r="A1375" s="234" t="s">
        <v>2480</v>
      </c>
      <c r="B1375" s="234" t="s">
        <v>2481</v>
      </c>
      <c r="C1375" s="225">
        <f t="shared" si="21"/>
        <v>1067</v>
      </c>
      <c r="D1375" s="236"/>
      <c r="E1375" s="236">
        <v>1067</v>
      </c>
    </row>
    <row r="1376" spans="1:5" ht="21" customHeight="1">
      <c r="A1376" s="234" t="s">
        <v>2482</v>
      </c>
      <c r="B1376" s="234" t="s">
        <v>2483</v>
      </c>
      <c r="C1376" s="225">
        <f t="shared" si="21"/>
        <v>1067</v>
      </c>
      <c r="D1376" s="236"/>
      <c r="E1376" s="236">
        <v>1067</v>
      </c>
    </row>
    <row r="1377" spans="1:5" ht="21" customHeight="1">
      <c r="A1377" s="234" t="s">
        <v>2484</v>
      </c>
      <c r="B1377" s="234" t="s">
        <v>2485</v>
      </c>
      <c r="C1377" s="225">
        <f t="shared" si="21"/>
        <v>0</v>
      </c>
      <c r="D1377" s="236"/>
      <c r="E1377" s="236"/>
    </row>
    <row r="1378" spans="1:5" ht="21" customHeight="1">
      <c r="A1378" s="234" t="s">
        <v>2486</v>
      </c>
      <c r="B1378" s="234" t="s">
        <v>2487</v>
      </c>
      <c r="C1378" s="225">
        <f t="shared" si="21"/>
        <v>0</v>
      </c>
      <c r="D1378" s="236"/>
      <c r="E1378" s="236"/>
    </row>
    <row r="1379" spans="1:5" ht="21" customHeight="1">
      <c r="A1379" s="234" t="s">
        <v>2488</v>
      </c>
      <c r="B1379" s="234" t="s">
        <v>2489</v>
      </c>
      <c r="C1379" s="225">
        <f t="shared" si="21"/>
        <v>0</v>
      </c>
      <c r="D1379" s="236"/>
      <c r="E1379" s="236"/>
    </row>
    <row r="1380" spans="1:5" ht="21" customHeight="1">
      <c r="A1380" s="234" t="s">
        <v>2490</v>
      </c>
      <c r="B1380" s="234" t="s">
        <v>2491</v>
      </c>
      <c r="C1380" s="225">
        <f t="shared" si="21"/>
        <v>0</v>
      </c>
      <c r="D1380" s="236"/>
      <c r="E1380" s="236"/>
    </row>
    <row r="1381" spans="1:5" ht="21" customHeight="1">
      <c r="A1381" s="234" t="s">
        <v>2492</v>
      </c>
      <c r="B1381" s="234" t="s">
        <v>2493</v>
      </c>
      <c r="C1381" s="225">
        <f t="shared" si="21"/>
        <v>0</v>
      </c>
      <c r="D1381" s="236"/>
      <c r="E1381" s="236"/>
    </row>
    <row r="1382" spans="1:5" ht="21" customHeight="1">
      <c r="A1382" s="234" t="s">
        <v>2494</v>
      </c>
      <c r="B1382" s="234" t="s">
        <v>71</v>
      </c>
      <c r="C1382" s="225">
        <f t="shared" si="21"/>
        <v>2225</v>
      </c>
      <c r="D1382" s="236"/>
      <c r="E1382" s="236">
        <v>2225</v>
      </c>
    </row>
    <row r="1383" spans="1:5" ht="21" customHeight="1">
      <c r="A1383" s="234" t="s">
        <v>2495</v>
      </c>
      <c r="B1383" s="234" t="s">
        <v>2496</v>
      </c>
      <c r="C1383" s="225">
        <f t="shared" si="21"/>
        <v>2225</v>
      </c>
      <c r="D1383" s="236"/>
      <c r="E1383" s="236">
        <v>2225</v>
      </c>
    </row>
    <row r="1384" spans="1:5" ht="21" customHeight="1">
      <c r="A1384" s="234" t="s">
        <v>2497</v>
      </c>
      <c r="B1384" s="234" t="s">
        <v>71</v>
      </c>
      <c r="C1384" s="225">
        <f t="shared" si="21"/>
        <v>0</v>
      </c>
      <c r="D1384" s="236"/>
      <c r="E1384" s="236"/>
    </row>
    <row r="1385" spans="1:5" ht="21" customHeight="1">
      <c r="A1385" s="234" t="s">
        <v>2498</v>
      </c>
      <c r="B1385" s="234" t="s">
        <v>71</v>
      </c>
      <c r="C1385" s="225">
        <f t="shared" si="21"/>
        <v>0</v>
      </c>
      <c r="D1385" s="236"/>
      <c r="E1385" s="236"/>
    </row>
  </sheetData>
  <sheetProtection/>
  <mergeCells count="2">
    <mergeCell ref="A2:E2"/>
    <mergeCell ref="A5:B5"/>
  </mergeCells>
  <printOptions horizontalCentered="1"/>
  <pageMargins left="0.59" right="0.59" top="0.55" bottom="0.55" header="0.31" footer="0.31"/>
  <pageSetup horizontalDpi="600" verticalDpi="600" orientation="portrait" paperSize="9" scale="85"/>
</worksheet>
</file>

<file path=xl/worksheets/sheet4.xml><?xml version="1.0" encoding="utf-8"?>
<worksheet xmlns="http://schemas.openxmlformats.org/spreadsheetml/2006/main" xmlns:r="http://schemas.openxmlformats.org/officeDocument/2006/relationships">
  <sheetPr>
    <tabColor rgb="FFFFFF00"/>
  </sheetPr>
  <dimension ref="A1:C108"/>
  <sheetViews>
    <sheetView workbookViewId="0" topLeftCell="A1">
      <selection activeCell="F43" sqref="F43"/>
    </sheetView>
  </sheetViews>
  <sheetFormatPr defaultColWidth="9.00390625" defaultRowHeight="21" customHeight="1"/>
  <cols>
    <col min="1" max="1" width="11.375" style="201" customWidth="1"/>
    <col min="2" max="2" width="55.00390625" style="201" customWidth="1"/>
    <col min="3" max="3" width="17.50390625" style="202" customWidth="1"/>
    <col min="4" max="16384" width="9.00390625" style="201" customWidth="1"/>
  </cols>
  <sheetData>
    <row r="1" spans="1:3" ht="19.5" customHeight="1">
      <c r="A1" s="200" t="s">
        <v>2499</v>
      </c>
      <c r="B1" s="200"/>
      <c r="C1" s="203"/>
    </row>
    <row r="2" spans="1:3" ht="21.75" customHeight="1">
      <c r="A2" s="204" t="s">
        <v>2500</v>
      </c>
      <c r="B2" s="204"/>
      <c r="C2" s="204"/>
    </row>
    <row r="3" spans="1:3" ht="16.5" customHeight="1">
      <c r="A3" s="205"/>
      <c r="B3" s="205"/>
      <c r="C3" s="206"/>
    </row>
    <row r="4" spans="1:3" ht="16.5" customHeight="1">
      <c r="A4" s="207" t="s">
        <v>85</v>
      </c>
      <c r="B4" s="207" t="s">
        <v>46</v>
      </c>
      <c r="C4" s="208" t="s">
        <v>6</v>
      </c>
    </row>
    <row r="5" spans="1:3" s="200" customFormat="1" ht="16.5" customHeight="1">
      <c r="A5" s="209" t="s">
        <v>2501</v>
      </c>
      <c r="B5" s="209" t="s">
        <v>2502</v>
      </c>
      <c r="C5" s="210">
        <v>1863</v>
      </c>
    </row>
    <row r="6" spans="1:3" s="200" customFormat="1" ht="16.5" customHeight="1">
      <c r="A6" s="211" t="s">
        <v>2503</v>
      </c>
      <c r="B6" s="211" t="s">
        <v>2504</v>
      </c>
      <c r="C6" s="212">
        <v>607</v>
      </c>
    </row>
    <row r="7" spans="1:3" ht="16.5" customHeight="1">
      <c r="A7" s="211" t="s">
        <v>2505</v>
      </c>
      <c r="B7" s="211" t="s">
        <v>2506</v>
      </c>
      <c r="C7" s="212">
        <v>493</v>
      </c>
    </row>
    <row r="8" spans="1:3" ht="16.5" customHeight="1">
      <c r="A8" s="211" t="s">
        <v>2507</v>
      </c>
      <c r="B8" s="211" t="s">
        <v>2508</v>
      </c>
      <c r="C8" s="212">
        <v>71</v>
      </c>
    </row>
    <row r="9" spans="1:3" ht="16.5" customHeight="1">
      <c r="A9" s="211" t="s">
        <v>2509</v>
      </c>
      <c r="B9" s="211" t="s">
        <v>2510</v>
      </c>
      <c r="C9" s="212">
        <v>198</v>
      </c>
    </row>
    <row r="10" spans="1:3" ht="16.5" customHeight="1">
      <c r="A10" s="211" t="s">
        <v>2511</v>
      </c>
      <c r="B10" s="211" t="s">
        <v>2512</v>
      </c>
      <c r="C10" s="212"/>
    </row>
    <row r="11" spans="1:3" ht="16.5" customHeight="1">
      <c r="A11" s="211" t="s">
        <v>2513</v>
      </c>
      <c r="B11" s="211" t="s">
        <v>2514</v>
      </c>
      <c r="C11" s="212">
        <v>334</v>
      </c>
    </row>
    <row r="12" spans="1:3" ht="16.5" customHeight="1">
      <c r="A12" s="211" t="s">
        <v>2515</v>
      </c>
      <c r="B12" s="211" t="s">
        <v>2516</v>
      </c>
      <c r="C12" s="212"/>
    </row>
    <row r="13" spans="1:3" ht="16.5" customHeight="1">
      <c r="A13" s="211" t="s">
        <v>2517</v>
      </c>
      <c r="B13" s="211" t="s">
        <v>2518</v>
      </c>
      <c r="C13" s="212"/>
    </row>
    <row r="14" spans="1:3" ht="16.5" customHeight="1">
      <c r="A14" s="211" t="s">
        <v>2519</v>
      </c>
      <c r="B14" s="211" t="s">
        <v>2520</v>
      </c>
      <c r="C14" s="212">
        <v>160</v>
      </c>
    </row>
    <row r="15" spans="1:3" s="200" customFormat="1" ht="16.5" customHeight="1">
      <c r="A15" s="209" t="s">
        <v>2521</v>
      </c>
      <c r="B15" s="209" t="s">
        <v>2522</v>
      </c>
      <c r="C15" s="210">
        <v>297</v>
      </c>
    </row>
    <row r="16" spans="1:3" ht="16.5" customHeight="1">
      <c r="A16" s="211" t="s">
        <v>2523</v>
      </c>
      <c r="B16" s="211" t="s">
        <v>2524</v>
      </c>
      <c r="C16" s="212">
        <v>53</v>
      </c>
    </row>
    <row r="17" spans="1:3" ht="16.5" customHeight="1">
      <c r="A17" s="211" t="s">
        <v>2525</v>
      </c>
      <c r="B17" s="211" t="s">
        <v>2526</v>
      </c>
      <c r="C17" s="212"/>
    </row>
    <row r="18" spans="1:3" ht="16.5" customHeight="1">
      <c r="A18" s="211" t="s">
        <v>2527</v>
      </c>
      <c r="B18" s="211" t="s">
        <v>2528</v>
      </c>
      <c r="C18" s="212"/>
    </row>
    <row r="19" spans="1:3" ht="16.5" customHeight="1">
      <c r="A19" s="211" t="s">
        <v>2529</v>
      </c>
      <c r="B19" s="211" t="s">
        <v>2530</v>
      </c>
      <c r="C19" s="212"/>
    </row>
    <row r="20" spans="1:3" ht="16.5" customHeight="1">
      <c r="A20" s="211" t="s">
        <v>2531</v>
      </c>
      <c r="B20" s="211" t="s">
        <v>2532</v>
      </c>
      <c r="C20" s="212"/>
    </row>
    <row r="21" spans="1:3" s="200" customFormat="1" ht="16.5" customHeight="1">
      <c r="A21" s="211" t="s">
        <v>2533</v>
      </c>
      <c r="B21" s="211" t="s">
        <v>2534</v>
      </c>
      <c r="C21" s="212">
        <v>52</v>
      </c>
    </row>
    <row r="22" spans="1:3" ht="16.5" customHeight="1">
      <c r="A22" s="211" t="s">
        <v>2535</v>
      </c>
      <c r="B22" s="211" t="s">
        <v>2536</v>
      </c>
      <c r="C22" s="212"/>
    </row>
    <row r="23" spans="1:3" ht="16.5" customHeight="1">
      <c r="A23" s="211" t="s">
        <v>2537</v>
      </c>
      <c r="B23" s="211" t="s">
        <v>2538</v>
      </c>
      <c r="C23" s="212">
        <v>41</v>
      </c>
    </row>
    <row r="24" spans="1:3" ht="16.5" customHeight="1">
      <c r="A24" s="211" t="s">
        <v>2539</v>
      </c>
      <c r="B24" s="211" t="s">
        <v>2540</v>
      </c>
      <c r="C24" s="212"/>
    </row>
    <row r="25" spans="1:3" s="200" customFormat="1" ht="16.5" customHeight="1">
      <c r="A25" s="211" t="s">
        <v>2541</v>
      </c>
      <c r="B25" s="211" t="s">
        <v>2542</v>
      </c>
      <c r="C25" s="212"/>
    </row>
    <row r="26" spans="1:3" ht="16.5" customHeight="1">
      <c r="A26" s="211" t="s">
        <v>2543</v>
      </c>
      <c r="B26" s="211" t="s">
        <v>2544</v>
      </c>
      <c r="C26" s="212"/>
    </row>
    <row r="27" spans="1:3" ht="16.5" customHeight="1">
      <c r="A27" s="211" t="s">
        <v>2545</v>
      </c>
      <c r="B27" s="211" t="s">
        <v>2546</v>
      </c>
      <c r="C27" s="212"/>
    </row>
    <row r="28" spans="1:3" ht="16.5" customHeight="1">
      <c r="A28" s="211" t="s">
        <v>2547</v>
      </c>
      <c r="B28" s="211" t="s">
        <v>2548</v>
      </c>
      <c r="C28" s="212"/>
    </row>
    <row r="29" spans="1:3" ht="16.5" customHeight="1">
      <c r="A29" s="211" t="s">
        <v>2549</v>
      </c>
      <c r="B29" s="211" t="s">
        <v>2550</v>
      </c>
      <c r="C29" s="212"/>
    </row>
    <row r="30" spans="1:3" ht="16.5" customHeight="1">
      <c r="A30" s="211" t="s">
        <v>2551</v>
      </c>
      <c r="B30" s="211" t="s">
        <v>2552</v>
      </c>
      <c r="C30" s="212"/>
    </row>
    <row r="31" spans="1:3" ht="16.5" customHeight="1">
      <c r="A31" s="211" t="s">
        <v>2553</v>
      </c>
      <c r="B31" s="211" t="s">
        <v>2554</v>
      </c>
      <c r="C31" s="212">
        <v>1</v>
      </c>
    </row>
    <row r="32" spans="1:3" ht="16.5" customHeight="1">
      <c r="A32" s="211" t="s">
        <v>2555</v>
      </c>
      <c r="B32" s="211" t="s">
        <v>2556</v>
      </c>
      <c r="C32" s="212"/>
    </row>
    <row r="33" spans="1:3" ht="16.5" customHeight="1">
      <c r="A33" s="211" t="s">
        <v>2557</v>
      </c>
      <c r="B33" s="211" t="s">
        <v>2558</v>
      </c>
      <c r="C33" s="212"/>
    </row>
    <row r="34" spans="1:3" ht="16.5" customHeight="1">
      <c r="A34" s="211" t="s">
        <v>2559</v>
      </c>
      <c r="B34" s="211" t="s">
        <v>2560</v>
      </c>
      <c r="C34" s="212"/>
    </row>
    <row r="35" spans="1:3" ht="16.5" customHeight="1">
      <c r="A35" s="211" t="s">
        <v>2561</v>
      </c>
      <c r="B35" s="211" t="s">
        <v>2562</v>
      </c>
      <c r="C35" s="212"/>
    </row>
    <row r="36" spans="1:3" ht="16.5" customHeight="1">
      <c r="A36" s="211" t="s">
        <v>2563</v>
      </c>
      <c r="B36" s="211" t="s">
        <v>2564</v>
      </c>
      <c r="C36" s="212"/>
    </row>
    <row r="37" spans="1:3" ht="16.5" customHeight="1">
      <c r="A37" s="211" t="s">
        <v>2565</v>
      </c>
      <c r="B37" s="211" t="s">
        <v>2566</v>
      </c>
      <c r="C37" s="212">
        <v>30</v>
      </c>
    </row>
    <row r="38" spans="1:3" ht="16.5" customHeight="1">
      <c r="A38" s="211" t="s">
        <v>2567</v>
      </c>
      <c r="B38" s="211" t="s">
        <v>2568</v>
      </c>
      <c r="C38" s="212">
        <v>38</v>
      </c>
    </row>
    <row r="39" spans="1:3" ht="16.5" customHeight="1">
      <c r="A39" s="211" t="s">
        <v>2569</v>
      </c>
      <c r="B39" s="211" t="s">
        <v>2570</v>
      </c>
      <c r="C39" s="212">
        <v>73</v>
      </c>
    </row>
    <row r="40" spans="1:3" ht="16.5" customHeight="1">
      <c r="A40" s="211" t="s">
        <v>2571</v>
      </c>
      <c r="B40" s="211" t="s">
        <v>2572</v>
      </c>
      <c r="C40" s="212"/>
    </row>
    <row r="41" spans="1:3" ht="16.5" customHeight="1">
      <c r="A41" s="211" t="s">
        <v>2573</v>
      </c>
      <c r="B41" s="211" t="s">
        <v>2574</v>
      </c>
      <c r="C41" s="212"/>
    </row>
    <row r="42" spans="1:3" ht="16.5" customHeight="1">
      <c r="A42" s="211" t="s">
        <v>2575</v>
      </c>
      <c r="B42" s="211" t="s">
        <v>2576</v>
      </c>
      <c r="C42" s="212">
        <v>9</v>
      </c>
    </row>
    <row r="43" spans="1:3" s="200" customFormat="1" ht="16.5" customHeight="1">
      <c r="A43" s="209" t="s">
        <v>2577</v>
      </c>
      <c r="B43" s="209" t="s">
        <v>2578</v>
      </c>
      <c r="C43" s="210">
        <v>556</v>
      </c>
    </row>
    <row r="44" spans="1:3" ht="16.5" customHeight="1">
      <c r="A44" s="211" t="s">
        <v>2579</v>
      </c>
      <c r="B44" s="211" t="s">
        <v>2580</v>
      </c>
      <c r="C44" s="212"/>
    </row>
    <row r="45" spans="1:3" ht="16.5" customHeight="1">
      <c r="A45" s="211" t="s">
        <v>2581</v>
      </c>
      <c r="B45" s="211" t="s">
        <v>2582</v>
      </c>
      <c r="C45" s="212">
        <v>130</v>
      </c>
    </row>
    <row r="46" spans="1:3" ht="16.5" customHeight="1">
      <c r="A46" s="211" t="s">
        <v>2583</v>
      </c>
      <c r="B46" s="211" t="s">
        <v>2584</v>
      </c>
      <c r="C46" s="212"/>
    </row>
    <row r="47" spans="1:3" ht="16.5" customHeight="1">
      <c r="A47" s="211" t="s">
        <v>2585</v>
      </c>
      <c r="B47" s="211" t="s">
        <v>2586</v>
      </c>
      <c r="C47" s="212">
        <v>8</v>
      </c>
    </row>
    <row r="48" spans="1:3" ht="16.5" customHeight="1">
      <c r="A48" s="211" t="s">
        <v>2587</v>
      </c>
      <c r="B48" s="211" t="s">
        <v>2588</v>
      </c>
      <c r="C48" s="212">
        <v>119</v>
      </c>
    </row>
    <row r="49" spans="1:3" ht="16.5" customHeight="1">
      <c r="A49" s="211" t="s">
        <v>2589</v>
      </c>
      <c r="B49" s="211" t="s">
        <v>2590</v>
      </c>
      <c r="C49" s="212"/>
    </row>
    <row r="50" spans="1:3" ht="16.5" customHeight="1">
      <c r="A50" s="211" t="s">
        <v>2591</v>
      </c>
      <c r="B50" s="211" t="s">
        <v>2592</v>
      </c>
      <c r="C50" s="212"/>
    </row>
    <row r="51" spans="1:3" ht="16.5" customHeight="1">
      <c r="A51" s="211" t="s">
        <v>2593</v>
      </c>
      <c r="B51" s="211" t="s">
        <v>2594</v>
      </c>
      <c r="C51" s="212"/>
    </row>
    <row r="52" spans="1:3" ht="16.5" customHeight="1">
      <c r="A52" s="211" t="s">
        <v>2595</v>
      </c>
      <c r="B52" s="211" t="s">
        <v>2596</v>
      </c>
      <c r="C52" s="212"/>
    </row>
    <row r="53" spans="1:3" ht="16.5" customHeight="1">
      <c r="A53" s="211" t="s">
        <v>2597</v>
      </c>
      <c r="B53" s="211" t="s">
        <v>2598</v>
      </c>
      <c r="C53" s="212"/>
    </row>
    <row r="54" spans="1:3" ht="17.25" customHeight="1">
      <c r="A54" s="211" t="s">
        <v>2599</v>
      </c>
      <c r="B54" s="211" t="s">
        <v>2365</v>
      </c>
      <c r="C54" s="212">
        <v>206</v>
      </c>
    </row>
    <row r="55" spans="1:3" ht="17.25" customHeight="1">
      <c r="A55" s="211" t="s">
        <v>2600</v>
      </c>
      <c r="B55" s="211" t="s">
        <v>2367</v>
      </c>
      <c r="C55" s="212">
        <v>16</v>
      </c>
    </row>
    <row r="56" spans="1:3" ht="17.25" customHeight="1">
      <c r="A56" s="211" t="s">
        <v>2601</v>
      </c>
      <c r="B56" s="211" t="s">
        <v>2369</v>
      </c>
      <c r="C56" s="212"/>
    </row>
    <row r="57" spans="1:3" ht="17.25" customHeight="1">
      <c r="A57" s="211" t="s">
        <v>2602</v>
      </c>
      <c r="B57" s="211" t="s">
        <v>2603</v>
      </c>
      <c r="C57" s="212"/>
    </row>
    <row r="58" spans="1:3" ht="17.25" customHeight="1">
      <c r="A58" s="211" t="s">
        <v>2604</v>
      </c>
      <c r="B58" s="211" t="s">
        <v>2605</v>
      </c>
      <c r="C58" s="212"/>
    </row>
    <row r="59" spans="1:3" ht="17.25" customHeight="1">
      <c r="A59" s="211" t="s">
        <v>2606</v>
      </c>
      <c r="B59" s="211" t="s">
        <v>2607</v>
      </c>
      <c r="C59" s="212">
        <v>76</v>
      </c>
    </row>
    <row r="60" spans="1:3" s="200" customFormat="1" ht="16.5" customHeight="1">
      <c r="A60" s="209" t="s">
        <v>2608</v>
      </c>
      <c r="B60" s="209" t="s">
        <v>2609</v>
      </c>
      <c r="C60" s="210"/>
    </row>
    <row r="61" spans="1:3" ht="17.25" customHeight="1">
      <c r="A61" s="211" t="s">
        <v>2610</v>
      </c>
      <c r="B61" s="211" t="s">
        <v>2611</v>
      </c>
      <c r="C61" s="212"/>
    </row>
    <row r="62" spans="1:3" ht="17.25" customHeight="1">
      <c r="A62" s="211" t="s">
        <v>2612</v>
      </c>
      <c r="B62" s="211" t="s">
        <v>2613</v>
      </c>
      <c r="C62" s="212"/>
    </row>
    <row r="63" spans="1:3" ht="17.25" customHeight="1">
      <c r="A63" s="211" t="s">
        <v>2614</v>
      </c>
      <c r="B63" s="211" t="s">
        <v>2615</v>
      </c>
      <c r="C63" s="212"/>
    </row>
    <row r="64" spans="1:3" ht="17.25" customHeight="1">
      <c r="A64" s="211" t="s">
        <v>2616</v>
      </c>
      <c r="B64" s="211" t="s">
        <v>2617</v>
      </c>
      <c r="C64" s="212"/>
    </row>
    <row r="65" spans="1:3" s="200" customFormat="1" ht="16.5" customHeight="1">
      <c r="A65" s="209" t="s">
        <v>2618</v>
      </c>
      <c r="B65" s="209" t="s">
        <v>2619</v>
      </c>
      <c r="C65" s="210"/>
    </row>
    <row r="66" spans="1:3" ht="17.25" customHeight="1">
      <c r="A66" s="211" t="s">
        <v>2620</v>
      </c>
      <c r="B66" s="211" t="s">
        <v>2621</v>
      </c>
      <c r="C66" s="212"/>
    </row>
    <row r="67" spans="1:3" ht="17.25" customHeight="1">
      <c r="A67" s="211" t="s">
        <v>2622</v>
      </c>
      <c r="B67" s="211" t="s">
        <v>2623</v>
      </c>
      <c r="C67" s="212"/>
    </row>
    <row r="68" spans="1:3" s="200" customFormat="1" ht="16.5" customHeight="1">
      <c r="A68" s="209" t="s">
        <v>2624</v>
      </c>
      <c r="B68" s="209" t="s">
        <v>2625</v>
      </c>
      <c r="C68" s="210"/>
    </row>
    <row r="69" spans="1:3" ht="17.25" customHeight="1">
      <c r="A69" s="211" t="s">
        <v>2626</v>
      </c>
      <c r="B69" s="211" t="s">
        <v>2627</v>
      </c>
      <c r="C69" s="212"/>
    </row>
    <row r="70" spans="1:3" ht="17.25" customHeight="1">
      <c r="A70" s="211" t="s">
        <v>2628</v>
      </c>
      <c r="B70" s="211" t="s">
        <v>2629</v>
      </c>
      <c r="C70" s="212"/>
    </row>
    <row r="71" spans="1:3" s="200" customFormat="1" ht="16.5" customHeight="1">
      <c r="A71" s="209" t="s">
        <v>2630</v>
      </c>
      <c r="B71" s="209" t="s">
        <v>2631</v>
      </c>
      <c r="C71" s="210"/>
    </row>
    <row r="72" spans="1:3" ht="17.25" customHeight="1">
      <c r="A72" s="211" t="s">
        <v>2632</v>
      </c>
      <c r="B72" s="211" t="s">
        <v>2633</v>
      </c>
      <c r="C72" s="212"/>
    </row>
    <row r="73" spans="1:3" ht="17.25" customHeight="1">
      <c r="A73" s="211" t="s">
        <v>2634</v>
      </c>
      <c r="B73" s="211" t="s">
        <v>2635</v>
      </c>
      <c r="C73" s="212"/>
    </row>
    <row r="74" spans="1:3" s="200" customFormat="1" ht="16.5" customHeight="1">
      <c r="A74" s="209" t="s">
        <v>2636</v>
      </c>
      <c r="B74" s="209" t="s">
        <v>2637</v>
      </c>
      <c r="C74" s="210"/>
    </row>
    <row r="75" spans="1:3" ht="17.25" customHeight="1">
      <c r="A75" s="211" t="s">
        <v>2638</v>
      </c>
      <c r="B75" s="211" t="s">
        <v>2639</v>
      </c>
      <c r="C75" s="212"/>
    </row>
    <row r="76" spans="1:3" ht="17.25" customHeight="1">
      <c r="A76" s="211" t="s">
        <v>2640</v>
      </c>
      <c r="B76" s="211" t="s">
        <v>2641</v>
      </c>
      <c r="C76" s="212"/>
    </row>
    <row r="77" spans="1:3" ht="17.25" customHeight="1">
      <c r="A77" s="211" t="s">
        <v>2642</v>
      </c>
      <c r="B77" s="211" t="s">
        <v>2643</v>
      </c>
      <c r="C77" s="212"/>
    </row>
    <row r="78" spans="1:3" ht="17.25" customHeight="1">
      <c r="A78" s="211" t="s">
        <v>2644</v>
      </c>
      <c r="B78" s="211" t="s">
        <v>2645</v>
      </c>
      <c r="C78" s="212"/>
    </row>
    <row r="79" spans="1:3" ht="17.25" customHeight="1">
      <c r="A79" s="211" t="s">
        <v>2646</v>
      </c>
      <c r="B79" s="211" t="s">
        <v>2647</v>
      </c>
      <c r="C79" s="212"/>
    </row>
    <row r="80" spans="1:3" ht="17.25" customHeight="1">
      <c r="A80" s="211" t="s">
        <v>2648</v>
      </c>
      <c r="B80" s="211" t="s">
        <v>2649</v>
      </c>
      <c r="C80" s="212"/>
    </row>
    <row r="81" spans="1:3" ht="17.25" customHeight="1">
      <c r="A81" s="211" t="s">
        <v>2650</v>
      </c>
      <c r="B81" s="211" t="s">
        <v>2651</v>
      </c>
      <c r="C81" s="212"/>
    </row>
    <row r="82" spans="1:3" ht="17.25" customHeight="1">
      <c r="A82" s="211" t="s">
        <v>2652</v>
      </c>
      <c r="B82" s="211" t="s">
        <v>2653</v>
      </c>
      <c r="C82" s="212"/>
    </row>
    <row r="83" spans="1:3" ht="17.25" customHeight="1">
      <c r="A83" s="211" t="s">
        <v>2654</v>
      </c>
      <c r="B83" s="211" t="s">
        <v>2655</v>
      </c>
      <c r="C83" s="212"/>
    </row>
    <row r="84" spans="1:3" ht="17.25" customHeight="1">
      <c r="A84" s="211" t="s">
        <v>2656</v>
      </c>
      <c r="B84" s="211" t="s">
        <v>2657</v>
      </c>
      <c r="C84" s="212"/>
    </row>
    <row r="85" spans="1:3" s="200" customFormat="1" ht="16.5" customHeight="1">
      <c r="A85" s="209" t="s">
        <v>2658</v>
      </c>
      <c r="B85" s="209" t="s">
        <v>2659</v>
      </c>
      <c r="C85" s="210"/>
    </row>
    <row r="86" spans="1:3" ht="17.25" customHeight="1">
      <c r="A86" s="211" t="s">
        <v>2660</v>
      </c>
      <c r="B86" s="211" t="s">
        <v>2639</v>
      </c>
      <c r="C86" s="212"/>
    </row>
    <row r="87" spans="1:3" ht="17.25" customHeight="1">
      <c r="A87" s="211" t="s">
        <v>2661</v>
      </c>
      <c r="B87" s="211" t="s">
        <v>2641</v>
      </c>
      <c r="C87" s="212"/>
    </row>
    <row r="88" spans="1:3" ht="17.25" customHeight="1">
      <c r="A88" s="211" t="s">
        <v>2662</v>
      </c>
      <c r="B88" s="211" t="s">
        <v>2643</v>
      </c>
      <c r="C88" s="212"/>
    </row>
    <row r="89" spans="1:3" ht="17.25" customHeight="1">
      <c r="A89" s="211" t="s">
        <v>2663</v>
      </c>
      <c r="B89" s="211" t="s">
        <v>2645</v>
      </c>
      <c r="C89" s="212"/>
    </row>
    <row r="90" spans="1:3" ht="17.25" customHeight="1">
      <c r="A90" s="211" t="s">
        <v>2664</v>
      </c>
      <c r="B90" s="211" t="s">
        <v>2647</v>
      </c>
      <c r="C90" s="212"/>
    </row>
    <row r="91" spans="1:3" ht="17.25" customHeight="1">
      <c r="A91" s="211" t="s">
        <v>2665</v>
      </c>
      <c r="B91" s="211" t="s">
        <v>2649</v>
      </c>
      <c r="C91" s="212"/>
    </row>
    <row r="92" spans="1:3" ht="17.25" customHeight="1">
      <c r="A92" s="211" t="s">
        <v>2666</v>
      </c>
      <c r="B92" s="211" t="s">
        <v>2651</v>
      </c>
      <c r="C92" s="212"/>
    </row>
    <row r="93" spans="1:3" ht="17.25" customHeight="1">
      <c r="A93" s="211" t="s">
        <v>2667</v>
      </c>
      <c r="B93" s="211" t="s">
        <v>2668</v>
      </c>
      <c r="C93" s="212"/>
    </row>
    <row r="94" spans="1:3" ht="17.25" customHeight="1">
      <c r="A94" s="211" t="s">
        <v>2669</v>
      </c>
      <c r="B94" s="211" t="s">
        <v>2670</v>
      </c>
      <c r="C94" s="212"/>
    </row>
    <row r="95" spans="1:3" ht="17.25" customHeight="1">
      <c r="A95" s="211" t="s">
        <v>2671</v>
      </c>
      <c r="B95" s="211" t="s">
        <v>2672</v>
      </c>
      <c r="C95" s="212"/>
    </row>
    <row r="96" spans="1:3" ht="17.25" customHeight="1">
      <c r="A96" s="211" t="s">
        <v>2673</v>
      </c>
      <c r="B96" s="211" t="s">
        <v>2674</v>
      </c>
      <c r="C96" s="212"/>
    </row>
    <row r="97" spans="1:3" ht="17.25" customHeight="1">
      <c r="A97" s="211" t="s">
        <v>2675</v>
      </c>
      <c r="B97" s="211" t="s">
        <v>2653</v>
      </c>
      <c r="C97" s="212"/>
    </row>
    <row r="98" spans="1:3" ht="17.25" customHeight="1">
      <c r="A98" s="211" t="s">
        <v>2676</v>
      </c>
      <c r="B98" s="211" t="s">
        <v>2655</v>
      </c>
      <c r="C98" s="212"/>
    </row>
    <row r="99" spans="1:3" ht="17.25" customHeight="1">
      <c r="A99" s="211" t="s">
        <v>2677</v>
      </c>
      <c r="B99" s="211" t="s">
        <v>2678</v>
      </c>
      <c r="C99" s="212"/>
    </row>
    <row r="100" spans="1:3" ht="17.25" customHeight="1">
      <c r="A100" s="211" t="s">
        <v>2679</v>
      </c>
      <c r="B100" s="211" t="s">
        <v>2659</v>
      </c>
      <c r="C100" s="212"/>
    </row>
    <row r="101" spans="1:3" s="200" customFormat="1" ht="16.5" customHeight="1">
      <c r="A101" s="209" t="s">
        <v>2680</v>
      </c>
      <c r="B101" s="209" t="s">
        <v>71</v>
      </c>
      <c r="C101" s="210"/>
    </row>
    <row r="102" spans="1:3" ht="17.25" customHeight="1">
      <c r="A102" s="211" t="s">
        <v>2681</v>
      </c>
      <c r="B102" s="211" t="s">
        <v>69</v>
      </c>
      <c r="C102" s="212"/>
    </row>
    <row r="103" spans="1:3" ht="17.25" customHeight="1">
      <c r="A103" s="211" t="s">
        <v>2682</v>
      </c>
      <c r="B103" s="211" t="s">
        <v>2683</v>
      </c>
      <c r="C103" s="212"/>
    </row>
    <row r="104" spans="1:3" ht="17.25" customHeight="1">
      <c r="A104" s="211" t="s">
        <v>2684</v>
      </c>
      <c r="B104" s="211" t="s">
        <v>1121</v>
      </c>
      <c r="C104" s="212"/>
    </row>
    <row r="105" spans="1:3" ht="17.25" customHeight="1">
      <c r="A105" s="211" t="s">
        <v>2685</v>
      </c>
      <c r="B105" s="211" t="s">
        <v>2686</v>
      </c>
      <c r="C105" s="212"/>
    </row>
    <row r="106" spans="1:3" ht="17.25" customHeight="1">
      <c r="A106" s="211" t="s">
        <v>2687</v>
      </c>
      <c r="B106" s="211" t="s">
        <v>2688</v>
      </c>
      <c r="C106" s="212"/>
    </row>
    <row r="107" spans="1:3" ht="17.25" customHeight="1">
      <c r="A107" s="211" t="s">
        <v>2689</v>
      </c>
      <c r="B107" s="211" t="s">
        <v>2690</v>
      </c>
      <c r="C107" s="212"/>
    </row>
    <row r="108" spans="1:3" ht="17.25" customHeight="1">
      <c r="A108" s="211" t="s">
        <v>2691</v>
      </c>
      <c r="B108" s="211" t="s">
        <v>71</v>
      </c>
      <c r="C108" s="212"/>
    </row>
  </sheetData>
  <sheetProtection/>
  <mergeCells count="1">
    <mergeCell ref="A2:C2"/>
  </mergeCells>
  <printOptions horizontalCentered="1"/>
  <pageMargins left="0.59" right="0.59" top="0.55" bottom="0.55" header="0.31" footer="0.31"/>
  <pageSetup horizontalDpi="600" verticalDpi="600" orientation="portrait" paperSize="9" scale="80"/>
</worksheet>
</file>

<file path=xl/worksheets/sheet5.xml><?xml version="1.0" encoding="utf-8"?>
<worksheet xmlns="http://schemas.openxmlformats.org/spreadsheetml/2006/main" xmlns:r="http://schemas.openxmlformats.org/officeDocument/2006/relationships">
  <sheetPr>
    <tabColor rgb="FFFFFF00"/>
  </sheetPr>
  <dimension ref="A1:F12"/>
  <sheetViews>
    <sheetView workbookViewId="0" topLeftCell="A1">
      <selection activeCell="A6" sqref="A6"/>
    </sheetView>
  </sheetViews>
  <sheetFormatPr defaultColWidth="9.00390625" defaultRowHeight="14.25"/>
  <cols>
    <col min="1" max="1" width="58.00390625" style="135" customWidth="1"/>
    <col min="2" max="2" width="33.875" style="135" customWidth="1"/>
    <col min="3" max="5" width="9.00390625" style="135" customWidth="1"/>
    <col min="6" max="6" width="33.125" style="135" customWidth="1"/>
    <col min="7" max="16384" width="9.00390625" style="135" customWidth="1"/>
  </cols>
  <sheetData>
    <row r="1" spans="1:2" ht="21" customHeight="1">
      <c r="A1" s="190" t="s">
        <v>2692</v>
      </c>
      <c r="B1" s="191"/>
    </row>
    <row r="2" spans="1:6" ht="36.75" customHeight="1">
      <c r="A2" s="137" t="s">
        <v>2693</v>
      </c>
      <c r="B2" s="137"/>
      <c r="C2" s="192"/>
      <c r="D2" s="192"/>
      <c r="E2" s="192"/>
      <c r="F2" s="192"/>
    </row>
    <row r="3" spans="1:5" ht="21" customHeight="1">
      <c r="A3" s="193"/>
      <c r="B3" s="138" t="s">
        <v>2</v>
      </c>
      <c r="C3" s="193"/>
      <c r="D3" s="193"/>
      <c r="E3" s="194"/>
    </row>
    <row r="4" spans="1:2" ht="33.75" customHeight="1">
      <c r="A4" s="140" t="s">
        <v>2694</v>
      </c>
      <c r="B4" s="195" t="s">
        <v>6</v>
      </c>
    </row>
    <row r="5" spans="1:2" ht="21.75" customHeight="1">
      <c r="A5" s="61" t="s">
        <v>2544</v>
      </c>
      <c r="B5" s="196">
        <v>15</v>
      </c>
    </row>
    <row r="6" spans="1:2" ht="21.75" customHeight="1">
      <c r="A6" s="61" t="s">
        <v>2554</v>
      </c>
      <c r="B6" s="196">
        <v>65</v>
      </c>
    </row>
    <row r="7" spans="1:2" ht="21.75" customHeight="1">
      <c r="A7" s="61" t="s">
        <v>2695</v>
      </c>
      <c r="B7" s="123">
        <v>73</v>
      </c>
    </row>
    <row r="8" spans="1:2" ht="21.75" customHeight="1">
      <c r="A8" s="61" t="s">
        <v>2696</v>
      </c>
      <c r="B8" s="196">
        <v>73</v>
      </c>
    </row>
    <row r="9" spans="1:2" ht="21.75" customHeight="1">
      <c r="A9" s="197" t="s">
        <v>2697</v>
      </c>
      <c r="B9" s="196"/>
    </row>
    <row r="10" spans="1:2" ht="21.75" customHeight="1">
      <c r="A10" s="61"/>
      <c r="B10" s="196"/>
    </row>
    <row r="11" spans="1:2" ht="21.75" customHeight="1">
      <c r="A11" s="140" t="s">
        <v>2698</v>
      </c>
      <c r="B11" s="198">
        <v>153</v>
      </c>
    </row>
    <row r="12" spans="1:2" ht="126" customHeight="1">
      <c r="A12" s="199" t="s">
        <v>2699</v>
      </c>
      <c r="B12" s="199"/>
    </row>
  </sheetData>
  <sheetProtection/>
  <mergeCells count="2">
    <mergeCell ref="A2:B2"/>
    <mergeCell ref="A12:B12"/>
  </mergeCells>
  <printOptions horizontalCentered="1"/>
  <pageMargins left="0.59" right="0.59" top="0.55" bottom="0.55" header="0.31" footer="0.31"/>
  <pageSetup horizontalDpi="600" verticalDpi="600" orientation="portrait" paperSize="9" scale="85"/>
</worksheet>
</file>

<file path=xl/worksheets/sheet6.xml><?xml version="1.0" encoding="utf-8"?>
<worksheet xmlns="http://schemas.openxmlformats.org/spreadsheetml/2006/main" xmlns:r="http://schemas.openxmlformats.org/officeDocument/2006/relationships">
  <sheetPr>
    <tabColor rgb="FFFFFF00"/>
  </sheetPr>
  <dimension ref="A1:B156"/>
  <sheetViews>
    <sheetView showZeros="0" workbookViewId="0" topLeftCell="A1">
      <pane ySplit="5" topLeftCell="A6" activePane="bottomLeft" state="frozen"/>
      <selection pane="bottomLeft" activeCell="B32" activeCellId="1" sqref="B13 B32"/>
    </sheetView>
  </sheetViews>
  <sheetFormatPr defaultColWidth="9.00390625" defaultRowHeight="21" customHeight="1"/>
  <cols>
    <col min="1" max="1" width="51.25390625" style="162" customWidth="1"/>
    <col min="2" max="2" width="22.50390625" style="163" customWidth="1"/>
    <col min="3" max="16384" width="9.00390625" style="163" customWidth="1"/>
  </cols>
  <sheetData>
    <row r="1" ht="14.25">
      <c r="A1" s="164" t="s">
        <v>2700</v>
      </c>
    </row>
    <row r="2" spans="1:2" ht="41.25" customHeight="1">
      <c r="A2" s="165" t="s">
        <v>2701</v>
      </c>
      <c r="B2" s="165"/>
    </row>
    <row r="3" ht="21.75" customHeight="1"/>
    <row r="4" spans="1:2" ht="41.25" customHeight="1">
      <c r="A4" s="166" t="s">
        <v>2702</v>
      </c>
      <c r="B4" s="167" t="s">
        <v>2703</v>
      </c>
    </row>
    <row r="5" spans="1:2" ht="27" customHeight="1">
      <c r="A5" s="168"/>
      <c r="B5" s="169"/>
    </row>
    <row r="6" spans="1:2" s="160" customFormat="1" ht="18" customHeight="1">
      <c r="A6" s="170" t="s">
        <v>2704</v>
      </c>
      <c r="B6" s="171"/>
    </row>
    <row r="7" spans="1:2" ht="18" customHeight="1">
      <c r="A7" s="172" t="s">
        <v>2705</v>
      </c>
      <c r="B7" s="173"/>
    </row>
    <row r="8" spans="1:2" ht="18" customHeight="1">
      <c r="A8" s="172" t="s">
        <v>2706</v>
      </c>
      <c r="B8" s="173"/>
    </row>
    <row r="9" spans="1:2" ht="18" customHeight="1">
      <c r="A9" s="172" t="s">
        <v>2707</v>
      </c>
      <c r="B9" s="173"/>
    </row>
    <row r="10" spans="1:2" ht="18" customHeight="1">
      <c r="A10" s="172" t="s">
        <v>2708</v>
      </c>
      <c r="B10" s="173"/>
    </row>
    <row r="11" spans="1:2" ht="18" customHeight="1">
      <c r="A11" s="172" t="s">
        <v>2709</v>
      </c>
      <c r="B11" s="173"/>
    </row>
    <row r="12" spans="1:2" ht="18" customHeight="1">
      <c r="A12" s="172" t="s">
        <v>2710</v>
      </c>
      <c r="B12" s="173"/>
    </row>
    <row r="13" spans="1:2" s="160" customFormat="1" ht="18" customHeight="1">
      <c r="A13" s="174" t="s">
        <v>2711</v>
      </c>
      <c r="B13" s="171">
        <v>433</v>
      </c>
    </row>
    <row r="14" spans="1:2" ht="18" customHeight="1">
      <c r="A14" s="175" t="s">
        <v>2712</v>
      </c>
      <c r="B14" s="176">
        <v>200</v>
      </c>
    </row>
    <row r="15" spans="1:2" ht="18" customHeight="1">
      <c r="A15" s="172" t="s">
        <v>2713</v>
      </c>
      <c r="B15" s="173">
        <v>80</v>
      </c>
    </row>
    <row r="16" spans="1:2" ht="18" customHeight="1">
      <c r="A16" s="172" t="s">
        <v>2714</v>
      </c>
      <c r="B16" s="173"/>
    </row>
    <row r="17" spans="1:2" ht="18" customHeight="1">
      <c r="A17" s="172" t="s">
        <v>2715</v>
      </c>
      <c r="B17" s="173"/>
    </row>
    <row r="18" spans="1:2" ht="18" customHeight="1">
      <c r="A18" s="172" t="s">
        <v>2716</v>
      </c>
      <c r="B18" s="173"/>
    </row>
    <row r="19" spans="1:2" ht="18" customHeight="1">
      <c r="A19" s="172" t="s">
        <v>2717</v>
      </c>
      <c r="B19" s="173"/>
    </row>
    <row r="20" spans="1:2" ht="18" customHeight="1">
      <c r="A20" s="172" t="s">
        <v>2718</v>
      </c>
      <c r="B20" s="173"/>
    </row>
    <row r="21" spans="1:2" ht="18" customHeight="1">
      <c r="A21" s="172" t="s">
        <v>2719</v>
      </c>
      <c r="B21" s="173">
        <v>153</v>
      </c>
    </row>
    <row r="22" spans="1:2" ht="18" customHeight="1">
      <c r="A22" s="172" t="s">
        <v>2720</v>
      </c>
      <c r="B22" s="173"/>
    </row>
    <row r="23" spans="1:2" ht="18" customHeight="1">
      <c r="A23" s="172" t="s">
        <v>2721</v>
      </c>
      <c r="B23" s="173"/>
    </row>
    <row r="24" spans="1:2" ht="18" customHeight="1">
      <c r="A24" s="172" t="s">
        <v>2722</v>
      </c>
      <c r="B24" s="173"/>
    </row>
    <row r="25" spans="1:2" ht="18" customHeight="1">
      <c r="A25" s="172" t="s">
        <v>2723</v>
      </c>
      <c r="B25" s="173"/>
    </row>
    <row r="26" spans="1:2" ht="18" customHeight="1">
      <c r="A26" s="172" t="s">
        <v>2724</v>
      </c>
      <c r="B26" s="173"/>
    </row>
    <row r="27" spans="1:2" ht="18" customHeight="1">
      <c r="A27" s="172" t="s">
        <v>2725</v>
      </c>
      <c r="B27" s="173"/>
    </row>
    <row r="28" spans="1:2" ht="18" customHeight="1">
      <c r="A28" s="172" t="s">
        <v>2726</v>
      </c>
      <c r="B28" s="173"/>
    </row>
    <row r="29" spans="1:2" ht="14.25">
      <c r="A29" s="172" t="s">
        <v>2727</v>
      </c>
      <c r="B29" s="173"/>
    </row>
    <row r="30" spans="1:2" ht="18" customHeight="1">
      <c r="A30" s="172" t="s">
        <v>2728</v>
      </c>
      <c r="B30" s="173"/>
    </row>
    <row r="31" spans="1:2" ht="18" customHeight="1">
      <c r="A31" s="172" t="s">
        <v>2729</v>
      </c>
      <c r="B31" s="173"/>
    </row>
    <row r="32" spans="1:2" s="160" customFormat="1" ht="18" customHeight="1">
      <c r="A32" s="177" t="s">
        <v>2730</v>
      </c>
      <c r="B32" s="171">
        <v>255</v>
      </c>
    </row>
    <row r="33" spans="1:2" s="161" customFormat="1" ht="18" customHeight="1">
      <c r="A33" s="178" t="s">
        <v>2187</v>
      </c>
      <c r="B33" s="179"/>
    </row>
    <row r="34" spans="1:2" ht="18" customHeight="1">
      <c r="A34" s="180" t="s">
        <v>2731</v>
      </c>
      <c r="B34" s="181"/>
    </row>
    <row r="35" spans="1:2" ht="18" customHeight="1">
      <c r="A35" s="180" t="s">
        <v>2732</v>
      </c>
      <c r="B35" s="181"/>
    </row>
    <row r="36" spans="1:2" ht="18" customHeight="1">
      <c r="A36" s="180" t="s">
        <v>2733</v>
      </c>
      <c r="B36" s="181"/>
    </row>
    <row r="37" spans="1:2" ht="18" customHeight="1">
      <c r="A37" s="180" t="s">
        <v>2734</v>
      </c>
      <c r="B37" s="181"/>
    </row>
    <row r="38" spans="1:2" ht="18" customHeight="1">
      <c r="A38" s="180" t="s">
        <v>2735</v>
      </c>
      <c r="B38" s="181"/>
    </row>
    <row r="39" spans="1:2" ht="18" customHeight="1">
      <c r="A39" s="182" t="s">
        <v>2736</v>
      </c>
      <c r="B39" s="181"/>
    </row>
    <row r="40" spans="1:2" ht="18" customHeight="1">
      <c r="A40" s="180" t="s">
        <v>2737</v>
      </c>
      <c r="B40" s="181"/>
    </row>
    <row r="41" spans="1:2" ht="18" customHeight="1">
      <c r="A41" s="182" t="s">
        <v>2738</v>
      </c>
      <c r="B41" s="181"/>
    </row>
    <row r="42" spans="1:2" ht="18" customHeight="1">
      <c r="A42" s="180" t="s">
        <v>2739</v>
      </c>
      <c r="B42" s="181"/>
    </row>
    <row r="43" spans="1:2" ht="18" customHeight="1">
      <c r="A43" s="180" t="s">
        <v>2740</v>
      </c>
      <c r="B43" s="181"/>
    </row>
    <row r="44" spans="1:2" ht="18" customHeight="1">
      <c r="A44" s="180" t="s">
        <v>2741</v>
      </c>
      <c r="B44" s="181"/>
    </row>
    <row r="45" spans="1:2" ht="18" customHeight="1">
      <c r="A45" s="180" t="s">
        <v>2742</v>
      </c>
      <c r="B45" s="181"/>
    </row>
    <row r="46" spans="1:2" s="161" customFormat="1" ht="18" customHeight="1">
      <c r="A46" s="178" t="s">
        <v>2743</v>
      </c>
      <c r="B46" s="179"/>
    </row>
    <row r="47" spans="1:2" s="161" customFormat="1" ht="18" customHeight="1">
      <c r="A47" s="178" t="s">
        <v>2744</v>
      </c>
      <c r="B47" s="179"/>
    </row>
    <row r="48" spans="1:2" s="161" customFormat="1" ht="18" customHeight="1">
      <c r="A48" s="178" t="s">
        <v>2189</v>
      </c>
      <c r="B48" s="179">
        <v>56</v>
      </c>
    </row>
    <row r="49" spans="1:2" ht="18" customHeight="1">
      <c r="A49" s="180" t="s">
        <v>2745</v>
      </c>
      <c r="B49" s="181">
        <v>33</v>
      </c>
    </row>
    <row r="50" spans="1:2" ht="18" customHeight="1">
      <c r="A50" s="180" t="s">
        <v>2746</v>
      </c>
      <c r="B50" s="181">
        <v>23</v>
      </c>
    </row>
    <row r="51" spans="1:2" ht="18" customHeight="1">
      <c r="A51" s="180" t="s">
        <v>2747</v>
      </c>
      <c r="B51" s="181"/>
    </row>
    <row r="52" spans="1:2" ht="18" customHeight="1">
      <c r="A52" s="180" t="s">
        <v>2748</v>
      </c>
      <c r="B52" s="181"/>
    </row>
    <row r="53" spans="1:2" ht="18" customHeight="1">
      <c r="A53" s="180" t="s">
        <v>2749</v>
      </c>
      <c r="B53" s="181"/>
    </row>
    <row r="54" spans="1:2" ht="18" customHeight="1">
      <c r="A54" s="180" t="s">
        <v>2750</v>
      </c>
      <c r="B54" s="181"/>
    </row>
    <row r="55" spans="1:2" ht="18" customHeight="1">
      <c r="A55" s="180" t="s">
        <v>2751</v>
      </c>
      <c r="B55" s="181"/>
    </row>
    <row r="56" spans="1:2" ht="18" customHeight="1">
      <c r="A56" s="180" t="s">
        <v>2752</v>
      </c>
      <c r="B56" s="183"/>
    </row>
    <row r="57" spans="1:2" ht="18" customHeight="1">
      <c r="A57" s="180" t="s">
        <v>2753</v>
      </c>
      <c r="B57" s="181"/>
    </row>
    <row r="58" spans="1:2" ht="18" customHeight="1">
      <c r="A58" s="180" t="s">
        <v>2754</v>
      </c>
      <c r="B58" s="181"/>
    </row>
    <row r="59" spans="1:2" ht="18" customHeight="1">
      <c r="A59" s="180" t="s">
        <v>2755</v>
      </c>
      <c r="B59" s="183"/>
    </row>
    <row r="60" spans="1:2" s="161" customFormat="1" ht="18" customHeight="1">
      <c r="A60" s="178" t="s">
        <v>2756</v>
      </c>
      <c r="B60" s="179"/>
    </row>
    <row r="61" spans="1:2" ht="18" customHeight="1">
      <c r="A61" s="180" t="s">
        <v>2757</v>
      </c>
      <c r="B61" s="181"/>
    </row>
    <row r="62" spans="1:2" ht="18" customHeight="1">
      <c r="A62" s="180" t="s">
        <v>2758</v>
      </c>
      <c r="B62" s="181"/>
    </row>
    <row r="63" spans="1:2" ht="18" customHeight="1">
      <c r="A63" s="180" t="s">
        <v>2759</v>
      </c>
      <c r="B63" s="181"/>
    </row>
    <row r="64" spans="1:2" ht="18" customHeight="1">
      <c r="A64" s="180" t="s">
        <v>2760</v>
      </c>
      <c r="B64" s="181"/>
    </row>
    <row r="65" spans="1:2" ht="18" customHeight="1">
      <c r="A65" s="180" t="s">
        <v>2761</v>
      </c>
      <c r="B65" s="181"/>
    </row>
    <row r="66" spans="1:2" ht="18" customHeight="1">
      <c r="A66" s="180" t="s">
        <v>2762</v>
      </c>
      <c r="B66" s="181"/>
    </row>
    <row r="67" spans="1:2" ht="18" customHeight="1">
      <c r="A67" s="180" t="s">
        <v>2763</v>
      </c>
      <c r="B67" s="181"/>
    </row>
    <row r="68" spans="1:2" ht="18" customHeight="1">
      <c r="A68" s="180" t="s">
        <v>2764</v>
      </c>
      <c r="B68" s="181"/>
    </row>
    <row r="69" spans="1:2" s="161" customFormat="1" ht="18" customHeight="1">
      <c r="A69" s="178" t="s">
        <v>2191</v>
      </c>
      <c r="B69" s="179">
        <v>13</v>
      </c>
    </row>
    <row r="70" spans="1:2" ht="18" customHeight="1">
      <c r="A70" s="180" t="s">
        <v>2765</v>
      </c>
      <c r="B70" s="181">
        <v>13</v>
      </c>
    </row>
    <row r="71" spans="1:2" ht="18" customHeight="1">
      <c r="A71" s="180" t="s">
        <v>2766</v>
      </c>
      <c r="B71" s="181"/>
    </row>
    <row r="72" spans="1:2" ht="18" customHeight="1">
      <c r="A72" s="180" t="s">
        <v>2767</v>
      </c>
      <c r="B72" s="181"/>
    </row>
    <row r="73" spans="1:2" ht="18" customHeight="1">
      <c r="A73" s="180" t="s">
        <v>2768</v>
      </c>
      <c r="B73" s="181"/>
    </row>
    <row r="74" spans="1:2" ht="18" customHeight="1">
      <c r="A74" s="180" t="s">
        <v>2769</v>
      </c>
      <c r="B74" s="183"/>
    </row>
    <row r="75" spans="1:2" ht="18" customHeight="1">
      <c r="A75" s="180" t="s">
        <v>2770</v>
      </c>
      <c r="B75" s="183"/>
    </row>
    <row r="76" spans="1:2" s="161" customFormat="1" ht="18" customHeight="1">
      <c r="A76" s="178" t="s">
        <v>2771</v>
      </c>
      <c r="B76" s="179">
        <v>23</v>
      </c>
    </row>
    <row r="77" spans="1:2" ht="18" customHeight="1">
      <c r="A77" s="184" t="s">
        <v>2772</v>
      </c>
      <c r="B77" s="183"/>
    </row>
    <row r="78" spans="1:2" ht="18" customHeight="1">
      <c r="A78" s="180" t="s">
        <v>2773</v>
      </c>
      <c r="B78" s="181"/>
    </row>
    <row r="79" spans="1:2" ht="18" customHeight="1">
      <c r="A79" s="180" t="s">
        <v>2774</v>
      </c>
      <c r="B79" s="181"/>
    </row>
    <row r="80" spans="1:2" ht="18" customHeight="1">
      <c r="A80" s="180" t="s">
        <v>2775</v>
      </c>
      <c r="B80" s="183"/>
    </row>
    <row r="81" spans="1:2" ht="18" customHeight="1">
      <c r="A81" s="180" t="s">
        <v>2776</v>
      </c>
      <c r="B81" s="183"/>
    </row>
    <row r="82" spans="1:2" ht="18" customHeight="1">
      <c r="A82" s="180" t="s">
        <v>2777</v>
      </c>
      <c r="B82" s="181"/>
    </row>
    <row r="83" spans="1:2" ht="18" customHeight="1">
      <c r="A83" s="180" t="s">
        <v>2778</v>
      </c>
      <c r="B83" s="183">
        <v>23</v>
      </c>
    </row>
    <row r="84" spans="1:2" ht="18" customHeight="1">
      <c r="A84" s="185" t="s">
        <v>2779</v>
      </c>
      <c r="B84" s="181"/>
    </row>
    <row r="85" spans="1:2" s="161" customFormat="1" ht="18" customHeight="1">
      <c r="A85" s="178" t="s">
        <v>2780</v>
      </c>
      <c r="B85" s="179">
        <v>54</v>
      </c>
    </row>
    <row r="86" spans="1:2" ht="18" customHeight="1">
      <c r="A86" s="180" t="s">
        <v>2781</v>
      </c>
      <c r="B86" s="181">
        <v>50</v>
      </c>
    </row>
    <row r="87" spans="1:2" ht="18" customHeight="1">
      <c r="A87" s="180" t="s">
        <v>2782</v>
      </c>
      <c r="B87" s="183"/>
    </row>
    <row r="88" spans="1:2" ht="18" customHeight="1">
      <c r="A88" s="182" t="s">
        <v>2783</v>
      </c>
      <c r="B88" s="181"/>
    </row>
    <row r="89" spans="1:2" ht="36" customHeight="1">
      <c r="A89" s="180" t="s">
        <v>2784</v>
      </c>
      <c r="B89" s="183"/>
    </row>
    <row r="90" spans="1:2" ht="18" customHeight="1">
      <c r="A90" s="180" t="s">
        <v>2785</v>
      </c>
      <c r="B90" s="183"/>
    </row>
    <row r="91" spans="1:2" ht="18" customHeight="1">
      <c r="A91" s="180" t="s">
        <v>2773</v>
      </c>
      <c r="B91" s="181"/>
    </row>
    <row r="92" spans="1:2" ht="18" customHeight="1">
      <c r="A92" s="180" t="s">
        <v>2786</v>
      </c>
      <c r="B92" s="186"/>
    </row>
    <row r="93" spans="1:2" ht="18" customHeight="1">
      <c r="A93" s="180" t="s">
        <v>2787</v>
      </c>
      <c r="B93" s="181"/>
    </row>
    <row r="94" spans="1:2" ht="18" customHeight="1">
      <c r="A94" s="180" t="s">
        <v>2788</v>
      </c>
      <c r="B94" s="181">
        <v>4</v>
      </c>
    </row>
    <row r="95" spans="1:2" ht="18" customHeight="1">
      <c r="A95" s="180" t="s">
        <v>2789</v>
      </c>
      <c r="B95" s="181"/>
    </row>
    <row r="96" spans="1:2" s="161" customFormat="1" ht="18" customHeight="1">
      <c r="A96" s="178" t="s">
        <v>2195</v>
      </c>
      <c r="B96" s="179"/>
    </row>
    <row r="97" spans="1:2" ht="18" customHeight="1">
      <c r="A97" s="180" t="s">
        <v>2790</v>
      </c>
      <c r="B97" s="181"/>
    </row>
    <row r="98" spans="1:2" ht="18" customHeight="1">
      <c r="A98" s="180" t="s">
        <v>2791</v>
      </c>
      <c r="B98" s="181"/>
    </row>
    <row r="99" spans="1:2" ht="18" customHeight="1">
      <c r="A99" s="180" t="s">
        <v>2792</v>
      </c>
      <c r="B99" s="181"/>
    </row>
    <row r="100" spans="1:2" ht="18" customHeight="1">
      <c r="A100" s="180" t="s">
        <v>2793</v>
      </c>
      <c r="B100" s="181"/>
    </row>
    <row r="101" spans="1:2" ht="18" customHeight="1">
      <c r="A101" s="180" t="s">
        <v>2794</v>
      </c>
      <c r="B101" s="186"/>
    </row>
    <row r="102" spans="1:2" s="161" customFormat="1" ht="18" customHeight="1">
      <c r="A102" s="187" t="s">
        <v>59</v>
      </c>
      <c r="B102" s="179"/>
    </row>
    <row r="103" spans="1:2" ht="18" customHeight="1">
      <c r="A103" s="182" t="s">
        <v>2795</v>
      </c>
      <c r="B103" s="181"/>
    </row>
    <row r="104" spans="1:2" ht="18" customHeight="1">
      <c r="A104" s="182" t="s">
        <v>2796</v>
      </c>
      <c r="B104" s="181"/>
    </row>
    <row r="105" spans="1:2" s="161" customFormat="1" ht="18" customHeight="1">
      <c r="A105" s="178" t="s">
        <v>2797</v>
      </c>
      <c r="B105" s="179">
        <v>110</v>
      </c>
    </row>
    <row r="106" spans="1:2" ht="18" customHeight="1">
      <c r="A106" s="182" t="s">
        <v>2798</v>
      </c>
      <c r="B106" s="181"/>
    </row>
    <row r="107" spans="1:2" ht="18" customHeight="1">
      <c r="A107" s="180" t="s">
        <v>2799</v>
      </c>
      <c r="B107" s="181"/>
    </row>
    <row r="108" spans="1:2" ht="18" customHeight="1">
      <c r="A108" s="180" t="s">
        <v>2800</v>
      </c>
      <c r="B108" s="181"/>
    </row>
    <row r="109" spans="1:2" ht="18" customHeight="1">
      <c r="A109" s="180" t="s">
        <v>2801</v>
      </c>
      <c r="B109" s="181"/>
    </row>
    <row r="110" spans="1:2" ht="18" customHeight="1">
      <c r="A110" s="182" t="s">
        <v>2802</v>
      </c>
      <c r="B110" s="181"/>
    </row>
    <row r="111" spans="1:2" ht="18" customHeight="1">
      <c r="A111" s="180" t="s">
        <v>2803</v>
      </c>
      <c r="B111" s="183"/>
    </row>
    <row r="112" spans="1:2" ht="18" customHeight="1">
      <c r="A112" s="180" t="s">
        <v>2804</v>
      </c>
      <c r="B112" s="181"/>
    </row>
    <row r="113" spans="1:2" ht="18" customHeight="1">
      <c r="A113" s="180" t="s">
        <v>2805</v>
      </c>
      <c r="B113" s="181"/>
    </row>
    <row r="114" spans="1:2" ht="18" customHeight="1">
      <c r="A114" s="180" t="s">
        <v>2794</v>
      </c>
      <c r="B114" s="181"/>
    </row>
    <row r="115" spans="1:2" ht="29.25" customHeight="1">
      <c r="A115" s="180" t="s">
        <v>2806</v>
      </c>
      <c r="B115" s="181"/>
    </row>
    <row r="116" spans="1:2" ht="18" customHeight="1">
      <c r="A116" s="180" t="s">
        <v>2807</v>
      </c>
      <c r="B116" s="183"/>
    </row>
    <row r="117" spans="1:2" ht="34.5" customHeight="1">
      <c r="A117" s="180" t="s">
        <v>2808</v>
      </c>
      <c r="B117" s="181"/>
    </row>
    <row r="118" spans="1:2" ht="18" customHeight="1">
      <c r="A118" s="180" t="s">
        <v>2777</v>
      </c>
      <c r="B118" s="183"/>
    </row>
    <row r="119" spans="1:2" ht="18" customHeight="1">
      <c r="A119" s="180" t="s">
        <v>2809</v>
      </c>
      <c r="B119" s="183"/>
    </row>
    <row r="120" spans="1:2" ht="18" customHeight="1">
      <c r="A120" s="180" t="s">
        <v>2810</v>
      </c>
      <c r="B120" s="181">
        <v>110</v>
      </c>
    </row>
    <row r="121" spans="1:2" ht="18" customHeight="1">
      <c r="A121" s="180" t="s">
        <v>2811</v>
      </c>
      <c r="B121" s="181"/>
    </row>
    <row r="122" spans="1:2" ht="18" customHeight="1">
      <c r="A122" s="182" t="s">
        <v>2812</v>
      </c>
      <c r="B122" s="181"/>
    </row>
    <row r="123" spans="1:2" ht="18" customHeight="1">
      <c r="A123" s="180" t="s">
        <v>2813</v>
      </c>
      <c r="B123" s="181"/>
    </row>
    <row r="124" spans="1:2" s="161" customFormat="1" ht="18" customHeight="1">
      <c r="A124" s="178" t="s">
        <v>2198</v>
      </c>
      <c r="B124" s="179"/>
    </row>
    <row r="125" spans="1:2" ht="31.5" customHeight="1">
      <c r="A125" s="180" t="s">
        <v>2814</v>
      </c>
      <c r="B125" s="183"/>
    </row>
    <row r="126" spans="1:2" ht="18" customHeight="1">
      <c r="A126" s="180" t="s">
        <v>2815</v>
      </c>
      <c r="B126" s="181"/>
    </row>
    <row r="127" spans="1:2" ht="18" customHeight="1">
      <c r="A127" s="180" t="s">
        <v>2816</v>
      </c>
      <c r="B127" s="181"/>
    </row>
    <row r="128" spans="1:2" ht="18" customHeight="1">
      <c r="A128" s="180" t="s">
        <v>2817</v>
      </c>
      <c r="B128" s="181"/>
    </row>
    <row r="129" spans="1:2" ht="18" customHeight="1">
      <c r="A129" s="180" t="s">
        <v>2818</v>
      </c>
      <c r="B129" s="181"/>
    </row>
    <row r="130" spans="1:2" ht="31.5" customHeight="1">
      <c r="A130" s="180" t="s">
        <v>2819</v>
      </c>
      <c r="B130" s="181"/>
    </row>
    <row r="131" spans="1:2" ht="31.5" customHeight="1">
      <c r="A131" s="180" t="s">
        <v>2820</v>
      </c>
      <c r="B131" s="173"/>
    </row>
    <row r="132" spans="1:2" s="161" customFormat="1" ht="18" customHeight="1">
      <c r="A132" s="178" t="s">
        <v>2821</v>
      </c>
      <c r="B132" s="179"/>
    </row>
    <row r="133" spans="1:2" ht="18" customHeight="1">
      <c r="A133" s="180" t="s">
        <v>2760</v>
      </c>
      <c r="B133" s="181"/>
    </row>
    <row r="134" spans="1:2" ht="18" customHeight="1">
      <c r="A134" s="180" t="s">
        <v>2822</v>
      </c>
      <c r="B134" s="181"/>
    </row>
    <row r="135" spans="1:2" ht="18" customHeight="1">
      <c r="A135" s="180" t="s">
        <v>2823</v>
      </c>
      <c r="B135" s="181"/>
    </row>
    <row r="136" spans="1:2" s="161" customFormat="1" ht="18" customHeight="1">
      <c r="A136" s="178" t="s">
        <v>2824</v>
      </c>
      <c r="B136" s="179"/>
    </row>
    <row r="137" spans="1:2" ht="18" customHeight="1">
      <c r="A137" s="180" t="s">
        <v>2825</v>
      </c>
      <c r="B137" s="181"/>
    </row>
    <row r="138" spans="1:2" ht="18" customHeight="1">
      <c r="A138" s="180" t="s">
        <v>2740</v>
      </c>
      <c r="B138" s="181"/>
    </row>
    <row r="139" spans="1:2" ht="18" customHeight="1">
      <c r="A139" s="182" t="s">
        <v>2826</v>
      </c>
      <c r="B139" s="181"/>
    </row>
    <row r="140" spans="1:2" ht="18" customHeight="1">
      <c r="A140" s="180" t="s">
        <v>2827</v>
      </c>
      <c r="B140" s="183"/>
    </row>
    <row r="141" spans="1:2" s="161" customFormat="1" ht="18" customHeight="1">
      <c r="A141" s="178" t="s">
        <v>2828</v>
      </c>
      <c r="B141" s="179"/>
    </row>
    <row r="142" spans="1:2" ht="18" customHeight="1">
      <c r="A142" s="180" t="s">
        <v>2829</v>
      </c>
      <c r="B142" s="181"/>
    </row>
    <row r="143" spans="1:2" s="161" customFormat="1" ht="18" customHeight="1">
      <c r="A143" s="178" t="s">
        <v>2830</v>
      </c>
      <c r="B143" s="179"/>
    </row>
    <row r="144" spans="1:2" ht="18" customHeight="1">
      <c r="A144" s="180" t="s">
        <v>2831</v>
      </c>
      <c r="B144" s="181"/>
    </row>
    <row r="145" spans="1:2" s="161" customFormat="1" ht="18" customHeight="1">
      <c r="A145" s="178" t="s">
        <v>2200</v>
      </c>
      <c r="B145" s="179"/>
    </row>
    <row r="146" spans="1:2" ht="18" customHeight="1">
      <c r="A146" s="180" t="s">
        <v>2832</v>
      </c>
      <c r="B146" s="183"/>
    </row>
    <row r="147" spans="1:2" ht="18" customHeight="1">
      <c r="A147" s="180" t="s">
        <v>2833</v>
      </c>
      <c r="B147" s="183"/>
    </row>
    <row r="148" spans="1:2" s="161" customFormat="1" ht="18" customHeight="1">
      <c r="A148" s="178" t="s">
        <v>2834</v>
      </c>
      <c r="B148" s="179"/>
    </row>
    <row r="149" spans="1:2" ht="18" customHeight="1">
      <c r="A149" s="180" t="s">
        <v>2835</v>
      </c>
      <c r="B149" s="181"/>
    </row>
    <row r="150" spans="1:2" ht="18" customHeight="1">
      <c r="A150" s="180" t="s">
        <v>2400</v>
      </c>
      <c r="B150" s="183"/>
    </row>
    <row r="151" spans="1:2" s="161" customFormat="1" ht="18" customHeight="1">
      <c r="A151" s="178" t="s">
        <v>71</v>
      </c>
      <c r="B151" s="179"/>
    </row>
    <row r="152" spans="1:2" ht="18" customHeight="1">
      <c r="A152" s="184" t="s">
        <v>2836</v>
      </c>
      <c r="B152" s="181"/>
    </row>
    <row r="153" spans="1:2" ht="18" customHeight="1">
      <c r="A153" s="182" t="s">
        <v>2837</v>
      </c>
      <c r="B153" s="181"/>
    </row>
    <row r="154" spans="1:2" ht="18" customHeight="1">
      <c r="A154" s="180"/>
      <c r="B154" s="173"/>
    </row>
    <row r="155" spans="1:2" s="160" customFormat="1" ht="18" customHeight="1">
      <c r="A155" s="174" t="s">
        <v>42</v>
      </c>
      <c r="B155" s="188">
        <f>B6+B13+B32</f>
        <v>688</v>
      </c>
    </row>
    <row r="156" spans="1:2" ht="36.75" customHeight="1">
      <c r="A156" s="189" t="s">
        <v>2838</v>
      </c>
      <c r="B156" s="189"/>
    </row>
  </sheetData>
  <sheetProtection/>
  <mergeCells count="4">
    <mergeCell ref="A2:B2"/>
    <mergeCell ref="A156:B156"/>
    <mergeCell ref="A4:A5"/>
    <mergeCell ref="B4:B5"/>
  </mergeCells>
  <printOptions horizontalCentered="1"/>
  <pageMargins left="0.59" right="0.59" top="0.55" bottom="0.55" header="0.31" footer="0.31"/>
  <pageSetup horizontalDpi="600" verticalDpi="600" orientation="portrait" paperSize="9" scale="85"/>
</worksheet>
</file>

<file path=xl/worksheets/sheet7.xml><?xml version="1.0" encoding="utf-8"?>
<worksheet xmlns="http://schemas.openxmlformats.org/spreadsheetml/2006/main" xmlns:r="http://schemas.openxmlformats.org/officeDocument/2006/relationships">
  <sheetPr>
    <tabColor rgb="FFFFFF00"/>
  </sheetPr>
  <dimension ref="A1:E7"/>
  <sheetViews>
    <sheetView tabSelected="1" workbookViewId="0" topLeftCell="A1">
      <selection activeCell="J29" sqref="J29"/>
    </sheetView>
  </sheetViews>
  <sheetFormatPr defaultColWidth="17.00390625" defaultRowHeight="14.25"/>
  <cols>
    <col min="1" max="2" width="14.625" style="71" customWidth="1"/>
    <col min="3" max="3" width="14.75390625" style="71" customWidth="1"/>
    <col min="4" max="4" width="16.125" style="71" customWidth="1"/>
    <col min="5" max="5" width="15.50390625" style="72" customWidth="1"/>
    <col min="6" max="16384" width="17.00390625" style="71" customWidth="1"/>
  </cols>
  <sheetData>
    <row r="1" spans="1:4" ht="18.75" customHeight="1">
      <c r="A1" s="72" t="s">
        <v>2839</v>
      </c>
      <c r="B1" s="72"/>
      <c r="C1" s="72"/>
      <c r="D1" s="72"/>
    </row>
    <row r="2" spans="1:5" s="68" customFormat="1" ht="24" customHeight="1">
      <c r="A2" s="73" t="s">
        <v>2840</v>
      </c>
      <c r="B2" s="73"/>
      <c r="C2" s="73"/>
      <c r="D2" s="73"/>
      <c r="E2" s="73"/>
    </row>
    <row r="3" spans="1:5" ht="25.5" customHeight="1">
      <c r="A3" s="74"/>
      <c r="B3" s="74"/>
      <c r="C3" s="74"/>
      <c r="D3" s="74"/>
      <c r="E3" s="75" t="s">
        <v>2</v>
      </c>
    </row>
    <row r="4" spans="1:5" s="69" customFormat="1" ht="18.75" customHeight="1">
      <c r="A4" s="155"/>
      <c r="B4" s="76" t="s">
        <v>87</v>
      </c>
      <c r="C4" s="76" t="s">
        <v>2704</v>
      </c>
      <c r="D4" s="76" t="s">
        <v>2711</v>
      </c>
      <c r="E4" s="76" t="s">
        <v>2730</v>
      </c>
    </row>
    <row r="5" spans="1:5" ht="18.75" customHeight="1">
      <c r="A5" s="155" t="s">
        <v>2841</v>
      </c>
      <c r="B5" s="156">
        <f>C5+D5+E5</f>
        <v>688</v>
      </c>
      <c r="C5" s="155"/>
      <c r="D5" s="155">
        <v>433</v>
      </c>
      <c r="E5" s="157">
        <v>255</v>
      </c>
    </row>
    <row r="6" spans="1:5" ht="18.75" customHeight="1">
      <c r="A6" s="78"/>
      <c r="B6" s="78"/>
      <c r="C6" s="78"/>
      <c r="D6" s="78"/>
      <c r="E6" s="158"/>
    </row>
    <row r="7" spans="1:5" ht="18.75" customHeight="1">
      <c r="A7" s="159" t="s">
        <v>87</v>
      </c>
      <c r="B7" s="159">
        <f>C7+D7+E7</f>
        <v>688</v>
      </c>
      <c r="C7" s="159">
        <f>C5</f>
        <v>0</v>
      </c>
      <c r="D7" s="159">
        <f>D5</f>
        <v>433</v>
      </c>
      <c r="E7" s="159">
        <f>E5</f>
        <v>255</v>
      </c>
    </row>
  </sheetData>
  <sheetProtection/>
  <mergeCells count="1">
    <mergeCell ref="A2:E2"/>
  </mergeCells>
  <printOptions/>
  <pageMargins left="0.93" right="0.39"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rgb="FF7030A0"/>
  </sheetPr>
  <dimension ref="A1:C12"/>
  <sheetViews>
    <sheetView workbookViewId="0" topLeftCell="A1">
      <selection activeCell="A1" sqref="A1"/>
    </sheetView>
  </sheetViews>
  <sheetFormatPr defaultColWidth="13.375" defaultRowHeight="32.25" customHeight="1"/>
  <cols>
    <col min="1" max="1" width="29.375" style="71" customWidth="1"/>
    <col min="2" max="2" width="14.75390625" style="71" customWidth="1"/>
    <col min="3" max="4" width="14.25390625" style="71" customWidth="1"/>
    <col min="5" max="16384" width="13.375" style="71" customWidth="1"/>
  </cols>
  <sheetData>
    <row r="1" spans="1:3" ht="32.25" customHeight="1">
      <c r="A1" s="82" t="s">
        <v>2842</v>
      </c>
      <c r="B1" s="70"/>
      <c r="C1" s="70"/>
    </row>
    <row r="2" spans="1:3" s="68" customFormat="1" ht="32.25" customHeight="1">
      <c r="A2" s="73" t="s">
        <v>2843</v>
      </c>
      <c r="B2" s="73"/>
      <c r="C2" s="73"/>
    </row>
    <row r="3" spans="1:3" ht="32.25" customHeight="1">
      <c r="A3" s="74"/>
      <c r="B3" s="74"/>
      <c r="C3" s="75" t="s">
        <v>2</v>
      </c>
    </row>
    <row r="4" spans="1:3" s="69" customFormat="1" ht="27.75" customHeight="1">
      <c r="A4" s="83" t="s">
        <v>2702</v>
      </c>
      <c r="B4" s="83" t="s">
        <v>2844</v>
      </c>
      <c r="C4" s="83" t="s">
        <v>2845</v>
      </c>
    </row>
    <row r="5" spans="1:3" s="69" customFormat="1" ht="32.25" customHeight="1">
      <c r="A5" s="84"/>
      <c r="B5" s="85"/>
      <c r="C5" s="85"/>
    </row>
    <row r="6" spans="1:3" s="69" customFormat="1" ht="37.5" customHeight="1">
      <c r="A6" s="86" t="s">
        <v>2846</v>
      </c>
      <c r="B6" s="153">
        <v>37100</v>
      </c>
      <c r="C6" s="153"/>
    </row>
    <row r="7" spans="1:3" s="70" customFormat="1" ht="37.5" customHeight="1">
      <c r="A7" s="86" t="s">
        <v>2847</v>
      </c>
      <c r="B7" s="153"/>
      <c r="C7" s="153">
        <v>36522</v>
      </c>
    </row>
    <row r="8" spans="1:3" s="70" customFormat="1" ht="37.5" customHeight="1">
      <c r="A8" s="86" t="s">
        <v>2848</v>
      </c>
      <c r="B8" s="153">
        <v>37210</v>
      </c>
      <c r="C8" s="153"/>
    </row>
    <row r="9" spans="1:3" s="70" customFormat="1" ht="37.5" customHeight="1">
      <c r="A9" s="86" t="s">
        <v>2849</v>
      </c>
      <c r="B9" s="153"/>
      <c r="C9" s="153">
        <v>23301</v>
      </c>
    </row>
    <row r="10" spans="1:3" s="70" customFormat="1" ht="37.5" customHeight="1">
      <c r="A10" s="86" t="s">
        <v>2850</v>
      </c>
      <c r="B10" s="153"/>
      <c r="C10" s="153">
        <v>23985</v>
      </c>
    </row>
    <row r="11" spans="1:3" s="70" customFormat="1" ht="37.5" customHeight="1">
      <c r="A11" s="86" t="s">
        <v>2851</v>
      </c>
      <c r="B11" s="153"/>
      <c r="C11" s="153">
        <v>35839</v>
      </c>
    </row>
    <row r="12" s="70" customFormat="1" ht="32.25" customHeight="1">
      <c r="C12" s="154"/>
    </row>
  </sheetData>
  <sheetProtection/>
  <mergeCells count="4">
    <mergeCell ref="A2:C2"/>
    <mergeCell ref="A4:A5"/>
    <mergeCell ref="B4:B5"/>
    <mergeCell ref="C4:C5"/>
  </mergeCells>
  <printOptions horizontalCentered="1"/>
  <pageMargins left="0.59" right="0.59" top="0.55" bottom="0.55" header="0.31" footer="0.31"/>
  <pageSetup horizontalDpi="600" verticalDpi="600" orientation="portrait" paperSize="9" scale="80"/>
</worksheet>
</file>

<file path=xl/worksheets/sheet9.xml><?xml version="1.0" encoding="utf-8"?>
<worksheet xmlns="http://schemas.openxmlformats.org/spreadsheetml/2006/main" xmlns:r="http://schemas.openxmlformats.org/officeDocument/2006/relationships">
  <sheetPr>
    <tabColor rgb="FF7030A0"/>
  </sheetPr>
  <dimension ref="A1:B6"/>
  <sheetViews>
    <sheetView workbookViewId="0" topLeftCell="A1">
      <selection activeCell="F24" sqref="F24"/>
    </sheetView>
  </sheetViews>
  <sheetFormatPr defaultColWidth="9.00390625" defaultRowHeight="18.75" customHeight="1"/>
  <cols>
    <col min="1" max="1" width="46.50390625" style="71" customWidth="1"/>
    <col min="2" max="2" width="31.50390625" style="72" customWidth="1"/>
    <col min="3" max="3" width="10.25390625" style="71" customWidth="1"/>
    <col min="4" max="16384" width="9.00390625" style="71" customWidth="1"/>
  </cols>
  <sheetData>
    <row r="1" ht="18.75" customHeight="1">
      <c r="A1" s="72" t="s">
        <v>2852</v>
      </c>
    </row>
    <row r="2" spans="1:2" s="68" customFormat="1" ht="24" customHeight="1">
      <c r="A2" s="73" t="s">
        <v>2853</v>
      </c>
      <c r="B2" s="73"/>
    </row>
    <row r="3" spans="1:2" ht="25.5" customHeight="1">
      <c r="A3" s="74"/>
      <c r="B3" s="75" t="s">
        <v>2</v>
      </c>
    </row>
    <row r="4" spans="1:2" s="69" customFormat="1" ht="18" customHeight="1">
      <c r="A4" s="76" t="s">
        <v>2854</v>
      </c>
      <c r="B4" s="77" t="s">
        <v>2855</v>
      </c>
    </row>
    <row r="5" spans="1:2" ht="18.75" customHeight="1">
      <c r="A5" s="78" t="s">
        <v>2841</v>
      </c>
      <c r="B5" s="79">
        <v>37210</v>
      </c>
    </row>
    <row r="6" spans="1:2" ht="18.75" customHeight="1">
      <c r="A6" s="80" t="s">
        <v>87</v>
      </c>
      <c r="B6" s="81">
        <f>SUM(B5:B5)</f>
        <v>37210</v>
      </c>
    </row>
  </sheetData>
  <sheetProtection/>
  <mergeCells count="1">
    <mergeCell ref="A2:B2"/>
  </mergeCells>
  <printOptions horizontalCentered="1"/>
  <pageMargins left="0.59" right="0.59" top="0.55" bottom="0.55" header="0.31" footer="0.31"/>
  <pageSetup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预算处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李新建</dc:creator>
  <cp:keywords/>
  <dc:description/>
  <cp:lastModifiedBy>lenovo</cp:lastModifiedBy>
  <cp:lastPrinted>2017-02-06T07:45:58Z</cp:lastPrinted>
  <dcterms:created xsi:type="dcterms:W3CDTF">2002-01-21T01:24:15Z</dcterms:created>
  <dcterms:modified xsi:type="dcterms:W3CDTF">2017-10-30T05:25:29Z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