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935" tabRatio="989" firstSheet="30" activeTab="36"/>
  </bookViews>
  <sheets>
    <sheet name="Sheet1" sheetId="58" r:id="rId1"/>
    <sheet name="2018年收入" sheetId="13" r:id="rId2"/>
    <sheet name="2018年支出" sheetId="14" r:id="rId3"/>
    <sheet name="2018年支出明细（功能分类）" sheetId="20" r:id="rId4"/>
    <sheet name="2018年政府经济分类" sheetId="16" r:id="rId5"/>
    <sheet name="2018年三公经费" sheetId="17" r:id="rId6"/>
    <sheet name="2019年收入" sheetId="3" r:id="rId7"/>
    <sheet name="2019年支出" sheetId="4" r:id="rId8"/>
    <sheet name="2019年本级支出明细（功能分类）" sheetId="5" r:id="rId9"/>
    <sheet name="2019年基本支出表（政府经济分类）" sheetId="6" r:id="rId10"/>
    <sheet name="一般公共预算税收返还和转移支付表（项目）" sheetId="60" r:id="rId11"/>
    <sheet name="一般公共预算税收返还和转移支付（分地区）" sheetId="63" r:id="rId12"/>
    <sheet name="一般债务余额" sheetId="61" r:id="rId13"/>
    <sheet name="一般债务限额表" sheetId="62" r:id="rId14"/>
    <sheet name="2019年三公经费" sheetId="7" r:id="rId15"/>
    <sheet name="新增一般债券安排项目情况表" sheetId="25" r:id="rId16"/>
    <sheet name="2019年投资类项目" sheetId="8" r:id="rId17"/>
    <sheet name="-专项资金情况" sheetId="38" r:id="rId18"/>
    <sheet name=".2019基建支出" sheetId="57" r:id="rId19"/>
    <sheet name="2019市级基金收入" sheetId="46" r:id="rId20"/>
    <sheet name="2018基金支出" sheetId="47" r:id="rId21"/>
    <sheet name="2018基金支出明细" sheetId="42" r:id="rId22"/>
    <sheet name="2018年投资类项目" sheetId="43" r:id="rId23"/>
    <sheet name="2019年基金收入" sheetId="28" r:id="rId24"/>
    <sheet name="2019年基金支出" sheetId="29" r:id="rId25"/>
    <sheet name="2019市级基金支出明细" sheetId="30" r:id="rId26"/>
    <sheet name="基金2019年投资类项目" sheetId="31" r:id="rId27"/>
    <sheet name="新增专项债券安排项目情况表" sheetId="48" r:id="rId28"/>
    <sheet name="2019市级基建支出" sheetId="21" r:id="rId29"/>
    <sheet name="基金税收返还和转移支付" sheetId="59" r:id="rId30"/>
    <sheet name="专项债务余额" sheetId="64" r:id="rId31"/>
    <sheet name="专项债务限额" sheetId="65" r:id="rId32"/>
    <sheet name="2019全市国有资本收入预算" sheetId="49" r:id="rId33"/>
    <sheet name="2019年市级国有资本经营收支预算表" sheetId="50" r:id="rId34"/>
    <sheet name="2019年国有资本经营预算转移支付表" sheetId="66" r:id="rId35"/>
    <sheet name="2019年社保收入" sheetId="55" r:id="rId36"/>
    <sheet name="2019年社保支出" sheetId="56" r:id="rId37"/>
  </sheets>
  <definedNames>
    <definedName name="_Fill" localSheetId="18" hidden="1">#REF!</definedName>
    <definedName name="_Fill" hidden="1">#REF!</definedName>
    <definedName name="_xlnm._FilterDatabase" localSheetId="18" hidden="1">#REF!</definedName>
    <definedName name="_xlnm._FilterDatabase" localSheetId="22" hidden="1">'2018年投资类项目'!$A$4:$E$4</definedName>
    <definedName name="_xlnm._FilterDatabase" localSheetId="4" hidden="1">'2018年政府经济分类'!$A$5:$U$80</definedName>
    <definedName name="_xlnm._FilterDatabase" localSheetId="3" hidden="1">'2018年支出明细（功能分类）'!$A$4:$W$1398</definedName>
    <definedName name="_xlnm._FilterDatabase" localSheetId="20" hidden="1">'2018基金支出'!$A$4:$I$34</definedName>
    <definedName name="_xlnm._FilterDatabase" localSheetId="21" hidden="1">'2018基金支出明细'!$A$5:$G$83</definedName>
    <definedName name="_xlnm._FilterDatabase" localSheetId="23" hidden="1">'2019年基金收入'!$A$6:$L$6</definedName>
    <definedName name="_xlnm._FilterDatabase" localSheetId="24" hidden="1">'2019年基金支出'!$A$6:$O$31</definedName>
    <definedName name="_xlnm._FilterDatabase" localSheetId="16" hidden="1">'2019年投资类项目'!$A$4:$E$4</definedName>
    <definedName name="_xlnm._FilterDatabase" localSheetId="9" hidden="1">'2019年基本支出表（政府经济分类）'!$A$5:$T$80</definedName>
    <definedName name="_xlnm._FilterDatabase" localSheetId="8" hidden="1">'2019年本级支出明细（功能分类）'!$A$4:$V$1398</definedName>
    <definedName name="_xlnm._FilterDatabase" localSheetId="19" hidden="1">'2019市级基金收入'!$A$4:$E$18</definedName>
    <definedName name="_xlnm._FilterDatabase" localSheetId="25" hidden="1">'2019市级基金支出明细'!$A$5:$T$66</definedName>
    <definedName name="_xlnm._FilterDatabase" localSheetId="35" hidden="1">'2019年社保收入'!$A$4:$IT$41</definedName>
    <definedName name="_xlnm._FilterDatabase" localSheetId="36" hidden="1">'2019年社保支出'!$A$4:$IT$36</definedName>
    <definedName name="_xlnm._FilterDatabase" localSheetId="26" hidden="1">基金2019年投资类项目!$A$4:$F$4</definedName>
    <definedName name="_xlnm._FilterDatabase" hidden="1">#REF!</definedName>
    <definedName name="_Key1" localSheetId="18" hidden="1">#REF!</definedName>
    <definedName name="_Key1" localSheetId="22" hidden="1">#REF!</definedName>
    <definedName name="_Key1" localSheetId="20" hidden="1">#REF!</definedName>
    <definedName name="_Key1" localSheetId="33" hidden="1">#REF!</definedName>
    <definedName name="_Key1" localSheetId="32" hidden="1">#REF!</definedName>
    <definedName name="_Key1" localSheetId="28" hidden="1">#REF!</definedName>
    <definedName name="_Key1" localSheetId="19" hidden="1">#REF!</definedName>
    <definedName name="_Key1" localSheetId="36" hidden="1">#REF!</definedName>
    <definedName name="_Key1" localSheetId="26" hidden="1">#REF!</definedName>
    <definedName name="_Key1" localSheetId="27" hidden="1">#REF!</definedName>
    <definedName name="_Key1" hidden="1">#REF!</definedName>
    <definedName name="_Order1" hidden="1">255</definedName>
    <definedName name="_Order2" hidden="1">255</definedName>
    <definedName name="_Sort" localSheetId="18" hidden="1">#REF!</definedName>
    <definedName name="_Sort" localSheetId="22" hidden="1">#REF!</definedName>
    <definedName name="_Sort" localSheetId="20" hidden="1">#REF!</definedName>
    <definedName name="_Sort" localSheetId="33" hidden="1">#REF!</definedName>
    <definedName name="_Sort" localSheetId="32" hidden="1">#REF!</definedName>
    <definedName name="_Sort" localSheetId="28" hidden="1">#REF!</definedName>
    <definedName name="_Sort" localSheetId="19" hidden="1">#REF!</definedName>
    <definedName name="_Sort" localSheetId="36" hidden="1">#REF!</definedName>
    <definedName name="_Sort" localSheetId="26" hidden="1">#REF!</definedName>
    <definedName name="_Sort" localSheetId="27" hidden="1">#REF!</definedName>
    <definedName name="_Sort" hidden="1">#REF!</definedName>
    <definedName name="AccessDatabase" hidden="1">"D:\文_件\省长专项\2000省长专项审批.mdb"</definedName>
  </definedNames>
  <calcPr calcId="144525"/>
</workbook>
</file>

<file path=xl/sharedStrings.xml><?xml version="1.0" encoding="utf-8"?>
<sst xmlns="http://schemas.openxmlformats.org/spreadsheetml/2006/main" count="3774">
  <si>
    <t>新乡经济技术开发区2018年财政预算</t>
  </si>
  <si>
    <t>执行及2019年财政收支预算（草案）</t>
  </si>
  <si>
    <t>(上报市人大）</t>
  </si>
  <si>
    <t>二○一九年二月</t>
  </si>
  <si>
    <t>2018年一般公共预算收入预算执行情况表</t>
  </si>
  <si>
    <t>单位：万元</t>
  </si>
  <si>
    <t>项  目</t>
  </si>
  <si>
    <t>年初预算数</t>
  </si>
  <si>
    <t>调整预算数</t>
  </si>
  <si>
    <t>执行数</t>
  </si>
  <si>
    <t>执行数为调整预算数%</t>
  </si>
  <si>
    <t>执行数为上年决算数%</t>
  </si>
  <si>
    <t>上年决算数</t>
  </si>
  <si>
    <t>一、本级收入</t>
  </si>
  <si>
    <t>（一）税收收入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</si>
  <si>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</si>
  <si>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</si>
  <si>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</si>
  <si>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</si>
  <si>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</si>
  <si>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</si>
  <si>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</si>
  <si>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</si>
  <si>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</si>
  <si>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</si>
  <si>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</si>
  <si>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</si>
  <si>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</si>
  <si>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</si>
  <si>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（二）非税收入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</si>
  <si>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</si>
  <si>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</si>
  <si>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</si>
  <si>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</si>
  <si>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</si>
  <si>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</si>
  <si>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</si>
  <si>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其他收入</t>
  </si>
  <si>
    <t>二、上级补助收入</t>
  </si>
  <si>
    <t>返还性收入</t>
  </si>
  <si>
    <t>一般性转移支付收入</t>
  </si>
  <si>
    <t>专项转移支付收入</t>
  </si>
  <si>
    <t>三、县（市、区）上解收入</t>
  </si>
  <si>
    <t>四、债务转贷收入</t>
  </si>
  <si>
    <t>五、动用预算稳定调节基金</t>
  </si>
  <si>
    <t>六、调入资金</t>
  </si>
  <si>
    <t>七、上年结余收入</t>
  </si>
  <si>
    <t>合  计</t>
  </si>
  <si>
    <t>2018年一般公共预算支出预算执行情况表</t>
  </si>
  <si>
    <t>项目</t>
  </si>
  <si>
    <t>一、本年支出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</si>
  <si>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</si>
  <si>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</si>
  <si>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</si>
  <si>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</si>
  <si>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</si>
  <si>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</si>
  <si>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</si>
  <si>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</si>
  <si>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</si>
  <si>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</si>
  <si>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</si>
  <si>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</si>
  <si>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</si>
  <si>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</si>
  <si>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</si>
  <si>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</si>
  <si>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</si>
  <si>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</si>
  <si>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</si>
  <si>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</si>
  <si>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</si>
  <si>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</si>
  <si>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二、上解上级支出</t>
  </si>
  <si>
    <t>三、补助县（市、区）支出</t>
  </si>
  <si>
    <t>返还性支出</t>
  </si>
  <si>
    <t>一般性转移支付支出</t>
  </si>
  <si>
    <t>专项转移支付支出</t>
  </si>
  <si>
    <t>四、债务还本支出</t>
  </si>
  <si>
    <t>五、债务转贷支出</t>
  </si>
  <si>
    <t>六、调出资金</t>
  </si>
  <si>
    <t>七、补充预算稳定调节基金</t>
  </si>
  <si>
    <t>八、年终结余</t>
  </si>
  <si>
    <t>2018年一般公共预算支出预算执行情况明细表（功能分类）</t>
  </si>
  <si>
    <t>单位:万元</t>
  </si>
  <si>
    <t>科目代码</t>
  </si>
  <si>
    <r>
      <rPr>
        <b/>
        <sz val="12"/>
        <rFont val="宋体"/>
        <charset val="134"/>
      </rPr>
      <t xml:space="preserve">项 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</si>
  <si>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2018年预算数</t>
  </si>
  <si>
    <t>2018年执行数</t>
  </si>
  <si>
    <t>执行数为预算数的%</t>
  </si>
  <si>
    <t>合计</t>
  </si>
  <si>
    <t>201</t>
  </si>
  <si>
    <t>20101</t>
  </si>
  <si>
    <t>人大事务</t>
  </si>
  <si>
    <t>2010101</t>
  </si>
  <si>
    <t>行政运行</t>
  </si>
  <si>
    <t>2010102</t>
  </si>
  <si>
    <t>一般行政管理事务</t>
  </si>
  <si>
    <t>2010103</t>
  </si>
  <si>
    <t>机关服务</t>
  </si>
  <si>
    <t>2010104</t>
  </si>
  <si>
    <t>人大会议</t>
  </si>
  <si>
    <t>2010105</t>
  </si>
  <si>
    <t>人大立法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</si>
  <si>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</si>
  <si>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</si>
  <si>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</si>
  <si>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</si>
  <si>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</si>
  <si>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</si>
  <si>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</si>
  <si>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</si>
  <si>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2010150</t>
  </si>
  <si>
    <t>事业运行</t>
  </si>
  <si>
    <t>2010199</t>
  </si>
  <si>
    <t>其他人大事务支出</t>
  </si>
  <si>
    <t>20102</t>
  </si>
  <si>
    <t>政协事务</t>
  </si>
  <si>
    <t>2010201</t>
  </si>
  <si>
    <t>2010202</t>
  </si>
  <si>
    <t>2010203</t>
  </si>
  <si>
    <t>2010204</t>
  </si>
  <si>
    <t>政协会议</t>
  </si>
  <si>
    <t>2010205</t>
  </si>
  <si>
    <t>委员视察</t>
  </si>
  <si>
    <t>2010206</t>
  </si>
  <si>
    <t>参政议政</t>
  </si>
  <si>
    <t>2010250</t>
  </si>
  <si>
    <t>2010299</t>
  </si>
  <si>
    <t>其他政协事务支出</t>
  </si>
  <si>
    <t>20103</t>
  </si>
  <si>
    <t>政府办公厅（室）及相关机构事务</t>
  </si>
  <si>
    <t>2010301</t>
  </si>
  <si>
    <t>2010302</t>
  </si>
  <si>
    <t>2010303</t>
  </si>
  <si>
    <t>2010304</t>
  </si>
  <si>
    <t>专项服务</t>
  </si>
  <si>
    <t>2010305</t>
  </si>
  <si>
    <t>专项业务活动</t>
  </si>
  <si>
    <t>2010306</t>
  </si>
  <si>
    <t>政务公开审批</t>
  </si>
  <si>
    <t>2010307</t>
  </si>
  <si>
    <t>法制建设</t>
  </si>
  <si>
    <t>2010308</t>
  </si>
  <si>
    <t>信访事务</t>
  </si>
  <si>
    <t>2010309</t>
  </si>
  <si>
    <t>参事事务</t>
  </si>
  <si>
    <t>2010350</t>
  </si>
  <si>
    <t>2010399</t>
  </si>
  <si>
    <t>其他政府办公厅（室）及相关机构事务支出</t>
  </si>
  <si>
    <t>20104</t>
  </si>
  <si>
    <t>发展与改革事务</t>
  </si>
  <si>
    <t>2010401</t>
  </si>
  <si>
    <t>2010402</t>
  </si>
  <si>
    <t>2010403</t>
  </si>
  <si>
    <t>2010404</t>
  </si>
  <si>
    <t>战略规划与实施</t>
  </si>
  <si>
    <t>2010405</t>
  </si>
  <si>
    <t>日常经济运行调节</t>
  </si>
  <si>
    <t>2010406</t>
  </si>
  <si>
    <t>社会事业发展规划</t>
  </si>
  <si>
    <t>2010407</t>
  </si>
  <si>
    <t>经济体制改革研究</t>
  </si>
  <si>
    <t>2010408</t>
  </si>
  <si>
    <t>物价管理</t>
  </si>
  <si>
    <t>2010409</t>
  </si>
  <si>
    <t>应对气候变化管理事务</t>
  </si>
  <si>
    <t>2010450</t>
  </si>
  <si>
    <t>2010499</t>
  </si>
  <si>
    <t>其他发展与改革事务支出</t>
  </si>
  <si>
    <t>20105</t>
  </si>
  <si>
    <t>统计信息事务</t>
  </si>
  <si>
    <t>2010501</t>
  </si>
  <si>
    <t>2010502</t>
  </si>
  <si>
    <t>2010503</t>
  </si>
  <si>
    <t>2010504</t>
  </si>
  <si>
    <t>信息事务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</si>
  <si>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</si>
  <si>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</si>
  <si>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</si>
  <si>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</si>
  <si>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</si>
  <si>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</si>
  <si>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</si>
  <si>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</si>
  <si>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2010550</t>
  </si>
  <si>
    <t>2010599</t>
  </si>
  <si>
    <t>其他统计信息事务支出</t>
  </si>
  <si>
    <t>20106</t>
  </si>
  <si>
    <t>财政事务</t>
  </si>
  <si>
    <t>2010601</t>
  </si>
  <si>
    <t>2010602</t>
  </si>
  <si>
    <t>2010603</t>
  </si>
  <si>
    <t>2010604</t>
  </si>
  <si>
    <t>预算改革业务</t>
  </si>
  <si>
    <t>2010605</t>
  </si>
  <si>
    <t>财政国库业务</t>
  </si>
  <si>
    <t>2010606</t>
  </si>
  <si>
    <t>财政监察</t>
  </si>
  <si>
    <t>2010607</t>
  </si>
  <si>
    <t>信息化建设</t>
  </si>
  <si>
    <t>2010608</t>
  </si>
  <si>
    <t>财政委托业务支出</t>
  </si>
  <si>
    <t>2010650</t>
  </si>
  <si>
    <t>2010699</t>
  </si>
  <si>
    <t>其他财政事务支出</t>
  </si>
  <si>
    <t>20107</t>
  </si>
  <si>
    <t>税收事务</t>
  </si>
  <si>
    <t>2010701</t>
  </si>
  <si>
    <t>2010702</t>
  </si>
  <si>
    <t>2010703</t>
  </si>
  <si>
    <t>2010704</t>
  </si>
  <si>
    <t>税务办案</t>
  </si>
  <si>
    <t>2010705</t>
  </si>
  <si>
    <t>税务登记证及发票管理</t>
  </si>
  <si>
    <t>2010706</t>
  </si>
  <si>
    <t>代扣代收代征税款手续费</t>
  </si>
  <si>
    <t>2010707</t>
  </si>
  <si>
    <t>税务宣传</t>
  </si>
  <si>
    <t>2010708</t>
  </si>
  <si>
    <t>协税护税</t>
  </si>
  <si>
    <t>2010709</t>
  </si>
  <si>
    <t>2010750</t>
  </si>
  <si>
    <t>2010799</t>
  </si>
  <si>
    <t>其他税收事务支出</t>
  </si>
  <si>
    <t>20108</t>
  </si>
  <si>
    <t>审计事务</t>
  </si>
  <si>
    <t>2010801</t>
  </si>
  <si>
    <t>2010802</t>
  </si>
  <si>
    <t>2010803</t>
  </si>
  <si>
    <t>2010804</t>
  </si>
  <si>
    <t>审计业务</t>
  </si>
  <si>
    <t>2010805</t>
  </si>
  <si>
    <t>审计管理</t>
  </si>
  <si>
    <t>2010806</t>
  </si>
  <si>
    <t>2010850</t>
  </si>
  <si>
    <t>2010899</t>
  </si>
  <si>
    <t>其他审计事务支出</t>
  </si>
  <si>
    <t>20109</t>
  </si>
  <si>
    <t>海关事务</t>
  </si>
  <si>
    <t>2010901</t>
  </si>
  <si>
    <t>2010902</t>
  </si>
  <si>
    <t>2010903</t>
  </si>
  <si>
    <t>2010904</t>
  </si>
  <si>
    <t>收费业务</t>
  </si>
  <si>
    <t>2010905</t>
  </si>
  <si>
    <t>缉私办案</t>
  </si>
  <si>
    <t>2010907</t>
  </si>
  <si>
    <t>口岸电子执法系统建设与维护</t>
  </si>
  <si>
    <t>2010908</t>
  </si>
  <si>
    <t>2010950</t>
  </si>
  <si>
    <t>2010999</t>
  </si>
  <si>
    <t>其他海关事务支出</t>
  </si>
  <si>
    <t>20110</t>
  </si>
  <si>
    <t>人力资源事务</t>
  </si>
  <si>
    <t>2011001</t>
  </si>
  <si>
    <t>2011002</t>
  </si>
  <si>
    <t>2011003</t>
  </si>
  <si>
    <t>2011004</t>
  </si>
  <si>
    <t>政府特殊津贴</t>
  </si>
  <si>
    <t>2011005</t>
  </si>
  <si>
    <t>资助留学回国人员</t>
  </si>
  <si>
    <t>2011006</t>
  </si>
  <si>
    <t>军队转业干部安置</t>
  </si>
  <si>
    <t>2011007</t>
  </si>
  <si>
    <t>博士后日常经费</t>
  </si>
  <si>
    <t>2011008</t>
  </si>
  <si>
    <t>引进人才费用</t>
  </si>
  <si>
    <t>2011009</t>
  </si>
  <si>
    <t>公务员考核</t>
  </si>
  <si>
    <t>2011010</t>
  </si>
  <si>
    <t>公务员履职能力提升</t>
  </si>
  <si>
    <t>2011011</t>
  </si>
  <si>
    <t>公务员招考</t>
  </si>
  <si>
    <t>2011012</t>
  </si>
  <si>
    <t>公务员综合管理</t>
  </si>
  <si>
    <t>2011050</t>
  </si>
  <si>
    <t>2011099</t>
  </si>
  <si>
    <t>其他人力资源事务支出</t>
  </si>
  <si>
    <t>20111</t>
  </si>
  <si>
    <t>纪检监察事务</t>
  </si>
  <si>
    <t>2011101</t>
  </si>
  <si>
    <t>2011102</t>
  </si>
  <si>
    <t>2011103</t>
  </si>
  <si>
    <t>2011104</t>
  </si>
  <si>
    <t>大案要案查处</t>
  </si>
  <si>
    <t>2011105</t>
  </si>
  <si>
    <t>派驻派出机构</t>
  </si>
  <si>
    <t>2011106</t>
  </si>
  <si>
    <t>中央巡视</t>
  </si>
  <si>
    <t>2011150</t>
  </si>
  <si>
    <t>2011199</t>
  </si>
  <si>
    <t>其他纪检监察事务支出</t>
  </si>
  <si>
    <t>20113</t>
  </si>
  <si>
    <t>商贸事务</t>
  </si>
  <si>
    <t>2011301</t>
  </si>
  <si>
    <t>2011302</t>
  </si>
  <si>
    <t>2011303</t>
  </si>
  <si>
    <t>2011304</t>
  </si>
  <si>
    <t>对外贸易管理</t>
  </si>
  <si>
    <t>2011305</t>
  </si>
  <si>
    <t>国际经济合作</t>
  </si>
  <si>
    <t>2011306</t>
  </si>
  <si>
    <t>外资管理</t>
  </si>
  <si>
    <t>2011307</t>
  </si>
  <si>
    <t>国内贸易管理</t>
  </si>
  <si>
    <t>2011308</t>
  </si>
  <si>
    <t>招商引资</t>
  </si>
  <si>
    <t>2011350</t>
  </si>
  <si>
    <t>2011399</t>
  </si>
  <si>
    <t>其他商贸事务支出</t>
  </si>
  <si>
    <t>20114</t>
  </si>
  <si>
    <t>知识产权事务</t>
  </si>
  <si>
    <t>2011401</t>
  </si>
  <si>
    <t>2011402</t>
  </si>
  <si>
    <t>2011403</t>
  </si>
  <si>
    <t>2011404</t>
  </si>
  <si>
    <t>专利审批</t>
  </si>
  <si>
    <t>2011405</t>
  </si>
  <si>
    <t>国家知识产权战略</t>
  </si>
  <si>
    <t>2011406</t>
  </si>
  <si>
    <t>专利试点和产业化推进</t>
  </si>
  <si>
    <t>2011407</t>
  </si>
  <si>
    <t>专利执法</t>
  </si>
  <si>
    <t>2011408</t>
  </si>
  <si>
    <t>国际组织专项活动</t>
  </si>
  <si>
    <t>2011409</t>
  </si>
  <si>
    <t>知识产权宏观管理</t>
  </si>
  <si>
    <t>2011450</t>
  </si>
  <si>
    <t>2011499</t>
  </si>
  <si>
    <t>其他知识产权事务支出</t>
  </si>
  <si>
    <t>20115</t>
  </si>
  <si>
    <t>工商行政管理事务</t>
  </si>
  <si>
    <t>2011501</t>
  </si>
  <si>
    <t>2011502</t>
  </si>
  <si>
    <t>2011503</t>
  </si>
  <si>
    <t>2011504</t>
  </si>
  <si>
    <t>工商行政管理专项</t>
  </si>
  <si>
    <t>2011505</t>
  </si>
  <si>
    <t>执法办案专项</t>
  </si>
  <si>
    <t>2011506</t>
  </si>
  <si>
    <t>消费者权益保护</t>
  </si>
  <si>
    <t>2011507</t>
  </si>
  <si>
    <t>2011550</t>
  </si>
  <si>
    <t>2011599</t>
  </si>
  <si>
    <t>其他工商行政管理事务支出</t>
  </si>
  <si>
    <t>20117</t>
  </si>
  <si>
    <t>质量技术监督与检验检疫事务</t>
  </si>
  <si>
    <t>2011701</t>
  </si>
  <si>
    <t>2011702</t>
  </si>
  <si>
    <t>2011703</t>
  </si>
  <si>
    <t>2011704</t>
  </si>
  <si>
    <t>出入境检验检疫行政执法和业务管理</t>
  </si>
  <si>
    <t>2011705</t>
  </si>
  <si>
    <t>出入境检验检疫技术支持</t>
  </si>
  <si>
    <t>2011706</t>
  </si>
  <si>
    <t>质量技术监督行政执法及业务管理</t>
  </si>
  <si>
    <t>2011707</t>
  </si>
  <si>
    <t>质量技术监督技术支持</t>
  </si>
  <si>
    <t>2011708</t>
  </si>
  <si>
    <t>认证认可监督管理</t>
  </si>
  <si>
    <t>2011709</t>
  </si>
  <si>
    <t>标准化管理</t>
  </si>
  <si>
    <t>2011710</t>
  </si>
  <si>
    <t>2011750</t>
  </si>
  <si>
    <t>2011799</t>
  </si>
  <si>
    <t>其他质量技术监督与检验检疫事务支出</t>
  </si>
  <si>
    <t>20123</t>
  </si>
  <si>
    <t>民族事务</t>
  </si>
  <si>
    <t>2012301</t>
  </si>
  <si>
    <t>2012302</t>
  </si>
  <si>
    <t>2012303</t>
  </si>
  <si>
    <t>2012304</t>
  </si>
  <si>
    <t>民族工作专项</t>
  </si>
  <si>
    <t>2012350</t>
  </si>
  <si>
    <t>2012399</t>
  </si>
  <si>
    <t>其他民族事务支出</t>
  </si>
  <si>
    <t>20124</t>
  </si>
  <si>
    <t>宗教事务</t>
  </si>
  <si>
    <t>2012401</t>
  </si>
  <si>
    <t>2012402</t>
  </si>
  <si>
    <t>2012403</t>
  </si>
  <si>
    <t>2012404</t>
  </si>
  <si>
    <t>宗教工作专项</t>
  </si>
  <si>
    <t>2012450</t>
  </si>
  <si>
    <t>2012499</t>
  </si>
  <si>
    <t>其他宗教事务支出</t>
  </si>
  <si>
    <t>20125</t>
  </si>
  <si>
    <t>港澳台侨事务</t>
  </si>
  <si>
    <t>2012501</t>
  </si>
  <si>
    <t>2012502</t>
  </si>
  <si>
    <t>2012503</t>
  </si>
  <si>
    <t>2012504</t>
  </si>
  <si>
    <t>港澳事务</t>
  </si>
  <si>
    <t>2012505</t>
  </si>
  <si>
    <t>台湾事务</t>
  </si>
  <si>
    <t>2012506</t>
  </si>
  <si>
    <t>华侨事务</t>
  </si>
  <si>
    <t>2012550</t>
  </si>
  <si>
    <t>2012599</t>
  </si>
  <si>
    <t>其他港澳台侨事务支出</t>
  </si>
  <si>
    <t>20126</t>
  </si>
  <si>
    <t>档案事务</t>
  </si>
  <si>
    <t>2012601</t>
  </si>
  <si>
    <t>2012602</t>
  </si>
  <si>
    <t>2012603</t>
  </si>
  <si>
    <t>2012604</t>
  </si>
  <si>
    <t>档案馆</t>
  </si>
  <si>
    <t>2012699</t>
  </si>
  <si>
    <t>其他档案事务支出</t>
  </si>
  <si>
    <t>20128</t>
  </si>
  <si>
    <t>民主党派及工商联事务</t>
  </si>
  <si>
    <t>2012801</t>
  </si>
  <si>
    <t>2012802</t>
  </si>
  <si>
    <t>2012803</t>
  </si>
  <si>
    <t>2012804</t>
  </si>
  <si>
    <t>2012850</t>
  </si>
  <si>
    <t>2012899</t>
  </si>
  <si>
    <t>其他民主党派及工商联事务支出</t>
  </si>
  <si>
    <t>20129</t>
  </si>
  <si>
    <t>群众团体事务</t>
  </si>
  <si>
    <t>2012901</t>
  </si>
  <si>
    <t>2012902</t>
  </si>
  <si>
    <t>2012903</t>
  </si>
  <si>
    <t>2012904</t>
  </si>
  <si>
    <t>厂务公开</t>
  </si>
  <si>
    <t>2012905</t>
  </si>
  <si>
    <t>工会疗养休养</t>
  </si>
  <si>
    <t>2012950</t>
  </si>
  <si>
    <t>2012999</t>
  </si>
  <si>
    <t>其他群众团体事务支出</t>
  </si>
  <si>
    <t>20131</t>
  </si>
  <si>
    <t>党委办公厅（室）及相关机构事务</t>
  </si>
  <si>
    <t>2013101</t>
  </si>
  <si>
    <t>2013102</t>
  </si>
  <si>
    <t>2013103</t>
  </si>
  <si>
    <t>2013105</t>
  </si>
  <si>
    <t>专项业务</t>
  </si>
  <si>
    <t>2013150</t>
  </si>
  <si>
    <t>2013199</t>
  </si>
  <si>
    <t>其他党委办公厅（室）及相关机构事务支出</t>
  </si>
  <si>
    <t>20132</t>
  </si>
  <si>
    <t>组织事务</t>
  </si>
  <si>
    <t>2013201</t>
  </si>
  <si>
    <t>2013202</t>
  </si>
  <si>
    <t>2013203</t>
  </si>
  <si>
    <t>2013250</t>
  </si>
  <si>
    <t>2013299</t>
  </si>
  <si>
    <t>其他组织事务支出</t>
  </si>
  <si>
    <t>20133</t>
  </si>
  <si>
    <t>宣传事务</t>
  </si>
  <si>
    <t>2013301</t>
  </si>
  <si>
    <t>2013302</t>
  </si>
  <si>
    <t>2013303</t>
  </si>
  <si>
    <t>2013350</t>
  </si>
  <si>
    <t>2013399</t>
  </si>
  <si>
    <t>其他宣传事务支出</t>
  </si>
  <si>
    <t>20134</t>
  </si>
  <si>
    <t>统战事务</t>
  </si>
  <si>
    <t>2013401</t>
  </si>
  <si>
    <t>2013402</t>
  </si>
  <si>
    <t>2013403</t>
  </si>
  <si>
    <t>2013450</t>
  </si>
  <si>
    <t>2013499</t>
  </si>
  <si>
    <t>其他统战事务支出</t>
  </si>
  <si>
    <t>20135</t>
  </si>
  <si>
    <t>对外联络事务</t>
  </si>
  <si>
    <t>2013501</t>
  </si>
  <si>
    <t>2013502</t>
  </si>
  <si>
    <t>2013503</t>
  </si>
  <si>
    <t>2013550</t>
  </si>
  <si>
    <t>2013599</t>
  </si>
  <si>
    <t>其他对外联络事务支出</t>
  </si>
  <si>
    <t>20136</t>
  </si>
  <si>
    <t>其他共产党事务支出</t>
  </si>
  <si>
    <t>2013601</t>
  </si>
  <si>
    <t>2013602</t>
  </si>
  <si>
    <t>2013603</t>
  </si>
  <si>
    <t>2013650</t>
  </si>
  <si>
    <t>2013699</t>
  </si>
  <si>
    <t>20199</t>
  </si>
  <si>
    <t>其他一般公共服务支出</t>
  </si>
  <si>
    <t>2019901</t>
  </si>
  <si>
    <t>国家赔偿费用支出</t>
  </si>
  <si>
    <t>2019999</t>
  </si>
  <si>
    <t>202</t>
  </si>
  <si>
    <t>外交支出</t>
  </si>
  <si>
    <t>20201</t>
  </si>
  <si>
    <t>外交管理事务</t>
  </si>
  <si>
    <t>2020101</t>
  </si>
  <si>
    <t>2020102</t>
  </si>
  <si>
    <t>2020103</t>
  </si>
  <si>
    <t>2020104</t>
  </si>
  <si>
    <t>2020150</t>
  </si>
  <si>
    <t>2020199</t>
  </si>
  <si>
    <t>其他外交管理事务支出</t>
  </si>
  <si>
    <t>20202</t>
  </si>
  <si>
    <t>驻外机构</t>
  </si>
  <si>
    <t>2020201</t>
  </si>
  <si>
    <t>驻外使领馆</t>
  </si>
  <si>
    <t>2020202</t>
  </si>
  <si>
    <t>其他驻外机构支出</t>
  </si>
  <si>
    <t>20203</t>
  </si>
  <si>
    <t>对外援助</t>
  </si>
  <si>
    <t>2020304</t>
  </si>
  <si>
    <t>援外优惠贷款贴息</t>
  </si>
  <si>
    <t>2020306</t>
  </si>
  <si>
    <t>20204</t>
  </si>
  <si>
    <t>国际组织</t>
  </si>
  <si>
    <t>2020401</t>
  </si>
  <si>
    <t>国际组织会费</t>
  </si>
  <si>
    <t>2020402</t>
  </si>
  <si>
    <t>国际组织捐赠</t>
  </si>
  <si>
    <t>2020403</t>
  </si>
  <si>
    <t>维和摊款</t>
  </si>
  <si>
    <t>2020404</t>
  </si>
  <si>
    <t>国际组织股金及基金</t>
  </si>
  <si>
    <t>2020499</t>
  </si>
  <si>
    <t>其他国际组织支出</t>
  </si>
  <si>
    <t>20205</t>
  </si>
  <si>
    <t>对外合作与交流</t>
  </si>
  <si>
    <t>2020503</t>
  </si>
  <si>
    <t>在华国际会议</t>
  </si>
  <si>
    <t>2020504</t>
  </si>
  <si>
    <t>国际交流活动</t>
  </si>
  <si>
    <t>2020599</t>
  </si>
  <si>
    <t>其他对外合作与交流支出</t>
  </si>
  <si>
    <t>20206</t>
  </si>
  <si>
    <t>对外宣传</t>
  </si>
  <si>
    <t>2020601</t>
  </si>
  <si>
    <t>20207</t>
  </si>
  <si>
    <t>边界勘界联检</t>
  </si>
  <si>
    <t>2020701</t>
  </si>
  <si>
    <t>边界勘界</t>
  </si>
  <si>
    <t>2020702</t>
  </si>
  <si>
    <t>边界联检</t>
  </si>
  <si>
    <t>2020703</t>
  </si>
  <si>
    <t>边界界桩维护</t>
  </si>
  <si>
    <t>2020799</t>
  </si>
  <si>
    <t>20299</t>
  </si>
  <si>
    <t>其他外交支出</t>
  </si>
  <si>
    <t>2029901</t>
  </si>
  <si>
    <t>203</t>
  </si>
  <si>
    <t>20301</t>
  </si>
  <si>
    <t>现役部队</t>
  </si>
  <si>
    <t>2030101</t>
  </si>
  <si>
    <t>20304</t>
  </si>
  <si>
    <t>国防科研事业</t>
  </si>
  <si>
    <t>2030401</t>
  </si>
  <si>
    <t>20305</t>
  </si>
  <si>
    <t>专项工程</t>
  </si>
  <si>
    <t>2030501</t>
  </si>
  <si>
    <t>20306</t>
  </si>
  <si>
    <t>国防动员</t>
  </si>
  <si>
    <t>2030601</t>
  </si>
  <si>
    <t>兵役征集</t>
  </si>
  <si>
    <t>2030602</t>
  </si>
  <si>
    <t>经济动员</t>
  </si>
  <si>
    <t>2030603</t>
  </si>
  <si>
    <t>人民防空</t>
  </si>
  <si>
    <t>2030604</t>
  </si>
  <si>
    <t>交通战备</t>
  </si>
  <si>
    <t>2030605</t>
  </si>
  <si>
    <t>国防教育</t>
  </si>
  <si>
    <t>2030606</t>
  </si>
  <si>
    <t>预备役部队</t>
  </si>
  <si>
    <t>2030607</t>
  </si>
  <si>
    <t>民兵</t>
  </si>
  <si>
    <t>2030608</t>
  </si>
  <si>
    <t>边海防</t>
  </si>
  <si>
    <t>2030699</t>
  </si>
  <si>
    <t>其他国防动员支出</t>
  </si>
  <si>
    <t>20399</t>
  </si>
  <si>
    <t>其他国防支出</t>
  </si>
  <si>
    <t>2039901</t>
  </si>
  <si>
    <t>204</t>
  </si>
  <si>
    <t>20401</t>
  </si>
  <si>
    <t>武装警察</t>
  </si>
  <si>
    <t>2040101</t>
  </si>
  <si>
    <t>内卫</t>
  </si>
  <si>
    <t>2040102</t>
  </si>
  <si>
    <t>边防</t>
  </si>
  <si>
    <t>2040103</t>
  </si>
  <si>
    <t>消防</t>
  </si>
  <si>
    <t>2040104</t>
  </si>
  <si>
    <t>警卫</t>
  </si>
  <si>
    <t>2040105</t>
  </si>
  <si>
    <t>黄金</t>
  </si>
  <si>
    <t>2040106</t>
  </si>
  <si>
    <t>森林</t>
  </si>
  <si>
    <t>2040107</t>
  </si>
  <si>
    <t>水电</t>
  </si>
  <si>
    <t>2040108</t>
  </si>
  <si>
    <t>交通</t>
  </si>
  <si>
    <t>2040199</t>
  </si>
  <si>
    <t>其他武装警察支出</t>
  </si>
  <si>
    <t>20402</t>
  </si>
  <si>
    <t>公安</t>
  </si>
  <si>
    <t>2040201</t>
  </si>
  <si>
    <t>2040202</t>
  </si>
  <si>
    <t>2040203</t>
  </si>
  <si>
    <t>2040204</t>
  </si>
  <si>
    <t>治安管理</t>
  </si>
  <si>
    <t>2040205</t>
  </si>
  <si>
    <t>国内安全保卫</t>
  </si>
  <si>
    <t>2040206</t>
  </si>
  <si>
    <t>刑事侦查</t>
  </si>
  <si>
    <t>2040207</t>
  </si>
  <si>
    <t>经济犯罪侦查</t>
  </si>
  <si>
    <t>2040208</t>
  </si>
  <si>
    <t>出入境管理</t>
  </si>
  <si>
    <t>2040209</t>
  </si>
  <si>
    <t>行动技术管理</t>
  </si>
  <si>
    <t>2040210</t>
  </si>
  <si>
    <t>防范和处理邪教犯罪</t>
  </si>
  <si>
    <t>2040211</t>
  </si>
  <si>
    <t>禁毒管理</t>
  </si>
  <si>
    <t>2040212</t>
  </si>
  <si>
    <t>道路交通管理</t>
  </si>
  <si>
    <t>2040213</t>
  </si>
  <si>
    <t>网络侦控管理</t>
  </si>
  <si>
    <t>2040214</t>
  </si>
  <si>
    <t>反恐怖</t>
  </si>
  <si>
    <t>2040215</t>
  </si>
  <si>
    <t>居民身份证管理</t>
  </si>
  <si>
    <t>2040216</t>
  </si>
  <si>
    <t>网络运行及维护</t>
  </si>
  <si>
    <t>2040217</t>
  </si>
  <si>
    <t>拘押收教场所管理</t>
  </si>
  <si>
    <t>2040218</t>
  </si>
  <si>
    <t>警犬繁育及训养</t>
  </si>
  <si>
    <t>2040219</t>
  </si>
  <si>
    <t>2040250</t>
  </si>
  <si>
    <t>2040299</t>
  </si>
  <si>
    <t>其他公安支出</t>
  </si>
  <si>
    <t>20403</t>
  </si>
  <si>
    <t>国家安全</t>
  </si>
  <si>
    <t>2040301</t>
  </si>
  <si>
    <t>2040302</t>
  </si>
  <si>
    <t>2040303</t>
  </si>
  <si>
    <t>2040304</t>
  </si>
  <si>
    <t>安全业务</t>
  </si>
  <si>
    <t>2040350</t>
  </si>
  <si>
    <t>2040399</t>
  </si>
  <si>
    <t>其他国家安全支出</t>
  </si>
  <si>
    <t>20404</t>
  </si>
  <si>
    <t>检察</t>
  </si>
  <si>
    <t>2040401</t>
  </si>
  <si>
    <t>2040402</t>
  </si>
  <si>
    <t>2040403</t>
  </si>
  <si>
    <t>2040404</t>
  </si>
  <si>
    <t>查办和预防职务犯罪</t>
  </si>
  <si>
    <t>2040405</t>
  </si>
  <si>
    <t>公诉和审判监督</t>
  </si>
  <si>
    <t>2040406</t>
  </si>
  <si>
    <t>侦查监督</t>
  </si>
  <si>
    <t>2040407</t>
  </si>
  <si>
    <t>执行监督</t>
  </si>
  <si>
    <t>2040408</t>
  </si>
  <si>
    <t>控告申诉</t>
  </si>
  <si>
    <t>2040409</t>
  </si>
  <si>
    <t>“两房”建设</t>
  </si>
  <si>
    <t>2040450</t>
  </si>
  <si>
    <t>2040499</t>
  </si>
  <si>
    <t>其他检察支出</t>
  </si>
  <si>
    <t>20405</t>
  </si>
  <si>
    <t>法院</t>
  </si>
  <si>
    <t>2040501</t>
  </si>
  <si>
    <t>2040502</t>
  </si>
  <si>
    <t>2040503</t>
  </si>
  <si>
    <t>2040504</t>
  </si>
  <si>
    <t>案件审判</t>
  </si>
  <si>
    <t>2040505</t>
  </si>
  <si>
    <t>案件执行</t>
  </si>
  <si>
    <t>2040506</t>
  </si>
  <si>
    <t>“两庭”建设</t>
  </si>
  <si>
    <t>2040550</t>
  </si>
  <si>
    <t>2040599</t>
  </si>
  <si>
    <t>其他法院支出</t>
  </si>
  <si>
    <t>20406</t>
  </si>
  <si>
    <t>司法</t>
  </si>
  <si>
    <t>2040601</t>
  </si>
  <si>
    <t>2040602</t>
  </si>
  <si>
    <t>2040603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</si>
  <si>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</si>
  <si>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</si>
  <si>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</si>
  <si>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</si>
  <si>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</si>
  <si>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</si>
  <si>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</si>
  <si>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</si>
  <si>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2040608</t>
  </si>
  <si>
    <t>司法统一考试</t>
  </si>
  <si>
    <t>2040609</t>
  </si>
  <si>
    <t>仲裁</t>
  </si>
  <si>
    <t>2040610</t>
  </si>
  <si>
    <t>社区矫正</t>
  </si>
  <si>
    <t>2040611</t>
  </si>
  <si>
    <t>司法鉴定</t>
  </si>
  <si>
    <t>2040650</t>
  </si>
  <si>
    <t>2040699</t>
  </si>
  <si>
    <t>其他司法支出</t>
  </si>
  <si>
    <t>20407</t>
  </si>
  <si>
    <t>监狱</t>
  </si>
  <si>
    <t>2040701</t>
  </si>
  <si>
    <t>2040702</t>
  </si>
  <si>
    <t>2040703</t>
  </si>
  <si>
    <t>2040704</t>
  </si>
  <si>
    <t>犯人生活</t>
  </si>
  <si>
    <t>2040705</t>
  </si>
  <si>
    <t>犯人改造</t>
  </si>
  <si>
    <t>2040706</t>
  </si>
  <si>
    <t>狱政设施建设</t>
  </si>
  <si>
    <t>2040750</t>
  </si>
  <si>
    <t>2040799</t>
  </si>
  <si>
    <t>其他监狱支出</t>
  </si>
  <si>
    <t>20408</t>
  </si>
  <si>
    <t>强制隔离戒毒</t>
  </si>
  <si>
    <t>2040801</t>
  </si>
  <si>
    <t>2040802</t>
  </si>
  <si>
    <t>2040803</t>
  </si>
  <si>
    <t>2040804</t>
  </si>
  <si>
    <t>强制隔离戒毒人员生活</t>
  </si>
  <si>
    <t>2040805</t>
  </si>
  <si>
    <t>强制隔离戒毒人员教育</t>
  </si>
  <si>
    <t>2040806</t>
  </si>
  <si>
    <t>所政设施建设</t>
  </si>
  <si>
    <t>2040850</t>
  </si>
  <si>
    <t>2040899</t>
  </si>
  <si>
    <t>其他强制隔离戒毒支出</t>
  </si>
  <si>
    <t>20409</t>
  </si>
  <si>
    <t>国家保密</t>
  </si>
  <si>
    <t>2040901</t>
  </si>
  <si>
    <t>2040902</t>
  </si>
  <si>
    <t>2040903</t>
  </si>
  <si>
    <t>2040904</t>
  </si>
  <si>
    <t>保密技术</t>
  </si>
  <si>
    <t>2040905</t>
  </si>
  <si>
    <t>保密管理</t>
  </si>
  <si>
    <t>2040950</t>
  </si>
  <si>
    <t>2040999</t>
  </si>
  <si>
    <t>其他国家保密支出</t>
  </si>
  <si>
    <t>20410</t>
  </si>
  <si>
    <t>缉私警察</t>
  </si>
  <si>
    <t>2041001</t>
  </si>
  <si>
    <t>2041002</t>
  </si>
  <si>
    <t>2041003</t>
  </si>
  <si>
    <t>专项缉私活动支出</t>
  </si>
  <si>
    <t>2041004</t>
  </si>
  <si>
    <t>缉私情报</t>
  </si>
  <si>
    <t>2041005</t>
  </si>
  <si>
    <t>禁毒及缉毒</t>
  </si>
  <si>
    <t>2041006</t>
  </si>
  <si>
    <t>2041099</t>
  </si>
  <si>
    <t>其他缉私警察支出</t>
  </si>
  <si>
    <t>20411</t>
  </si>
  <si>
    <t>海警</t>
  </si>
  <si>
    <t>2041101</t>
  </si>
  <si>
    <t>公安现役基本支出</t>
  </si>
  <si>
    <t>2041102</t>
  </si>
  <si>
    <t>2041103</t>
  </si>
  <si>
    <t>一般管理事务</t>
  </si>
  <si>
    <t>2041104</t>
  </si>
  <si>
    <t>维权执法业务</t>
  </si>
  <si>
    <t>2041105</t>
  </si>
  <si>
    <t>装备建设和运行维护</t>
  </si>
  <si>
    <t>2041106</t>
  </si>
  <si>
    <t>信息化建设及运行维护</t>
  </si>
  <si>
    <t>2041107</t>
  </si>
  <si>
    <t>基础设施建设及维护</t>
  </si>
  <si>
    <t>2041108</t>
  </si>
  <si>
    <t>其他海警支出</t>
  </si>
  <si>
    <t>20499</t>
  </si>
  <si>
    <t>其他公共安全支出</t>
  </si>
  <si>
    <t>2049901</t>
  </si>
  <si>
    <t>2049902</t>
  </si>
  <si>
    <t>其他消防</t>
  </si>
  <si>
    <t>205</t>
  </si>
  <si>
    <t>20501</t>
  </si>
  <si>
    <t>教育管理事务</t>
  </si>
  <si>
    <t>2050101</t>
  </si>
  <si>
    <t>2050102</t>
  </si>
  <si>
    <t>2050103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</si>
  <si>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</si>
  <si>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</si>
  <si>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</si>
  <si>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</si>
  <si>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</si>
  <si>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</si>
  <si>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</si>
  <si>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</si>
  <si>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</si>
  <si>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</si>
  <si>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</si>
  <si>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</si>
  <si>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</si>
  <si>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</si>
  <si>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2050206</t>
  </si>
  <si>
    <t>化解农村义务教育债务支出</t>
  </si>
  <si>
    <t>2050207</t>
  </si>
  <si>
    <t>化解普通高中债务支出</t>
  </si>
  <si>
    <t>2050299</t>
  </si>
  <si>
    <t>其他普通教育支出</t>
  </si>
  <si>
    <t>20503</t>
  </si>
  <si>
    <t>职业教育</t>
  </si>
  <si>
    <t>2050301</t>
  </si>
  <si>
    <t>初等职业教育</t>
  </si>
  <si>
    <t>2050302</t>
  </si>
  <si>
    <t>中专教育</t>
  </si>
  <si>
    <t>2050303</t>
  </si>
  <si>
    <t>技校教育</t>
  </si>
  <si>
    <t>2050304</t>
  </si>
  <si>
    <t>职业高中教育</t>
  </si>
  <si>
    <t>2050305</t>
  </si>
  <si>
    <t>高等职业教育</t>
  </si>
  <si>
    <t>2050399</t>
  </si>
  <si>
    <t>其他职业教育支出</t>
  </si>
  <si>
    <t>20504</t>
  </si>
  <si>
    <t>成人教育</t>
  </si>
  <si>
    <t>2050401</t>
  </si>
  <si>
    <t>成人初等教育</t>
  </si>
  <si>
    <t>2050402</t>
  </si>
  <si>
    <t>成人中等教育</t>
  </si>
  <si>
    <t>2050403</t>
  </si>
  <si>
    <t>成人高等教育</t>
  </si>
  <si>
    <t>2050404</t>
  </si>
  <si>
    <t>成人广播电视教育</t>
  </si>
  <si>
    <t>2050499</t>
  </si>
  <si>
    <t>其他成人教育支出</t>
  </si>
  <si>
    <t>20505</t>
  </si>
  <si>
    <t>广播电视教育</t>
  </si>
  <si>
    <t>2050501</t>
  </si>
  <si>
    <t>广播电视学校</t>
  </si>
  <si>
    <t>2050502</t>
  </si>
  <si>
    <t>教育电视台</t>
  </si>
  <si>
    <t>2050599</t>
  </si>
  <si>
    <t>其他广播电视教育支出</t>
  </si>
  <si>
    <t>20506</t>
  </si>
  <si>
    <t>留学教育</t>
  </si>
  <si>
    <t>2050601</t>
  </si>
  <si>
    <t>出国留学教育</t>
  </si>
  <si>
    <t>2050602</t>
  </si>
  <si>
    <t>来华留学教育</t>
  </si>
  <si>
    <t>2050699</t>
  </si>
  <si>
    <t>其他留学教育支出</t>
  </si>
  <si>
    <t>20507</t>
  </si>
  <si>
    <t>特殊教育</t>
  </si>
  <si>
    <t>2050701</t>
  </si>
  <si>
    <t>特殊学校教育</t>
  </si>
  <si>
    <t>2050702</t>
  </si>
  <si>
    <t>工读学校教育</t>
  </si>
  <si>
    <t>2050799</t>
  </si>
  <si>
    <t>其他特殊教育支出</t>
  </si>
  <si>
    <t>20508</t>
  </si>
  <si>
    <t>进修及培训</t>
  </si>
  <si>
    <t>2050801</t>
  </si>
  <si>
    <t>教师进修</t>
  </si>
  <si>
    <t>2050802</t>
  </si>
  <si>
    <t>干部教育</t>
  </si>
  <si>
    <t>2050803</t>
  </si>
  <si>
    <t>培训支出</t>
  </si>
  <si>
    <t>2050804</t>
  </si>
  <si>
    <t>退役士兵能力提升</t>
  </si>
  <si>
    <t>2050899</t>
  </si>
  <si>
    <t>其他进修及培训</t>
  </si>
  <si>
    <t>20509</t>
  </si>
  <si>
    <t>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</si>
  <si>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</si>
  <si>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</si>
  <si>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</si>
  <si>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</si>
  <si>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</si>
  <si>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</si>
  <si>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</si>
  <si>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</si>
  <si>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2050905</t>
  </si>
  <si>
    <t>中等职业学校教学设施</t>
  </si>
  <si>
    <t>2050999</t>
  </si>
  <si>
    <t>其他教育费附加安排的支出</t>
  </si>
  <si>
    <t>20599</t>
  </si>
  <si>
    <t>其他教育支出</t>
  </si>
  <si>
    <t>2059999</t>
  </si>
  <si>
    <t>206</t>
  </si>
  <si>
    <t>20601</t>
  </si>
  <si>
    <t>科学技术管理事务</t>
  </si>
  <si>
    <t>2060101</t>
  </si>
  <si>
    <t>2060102</t>
  </si>
  <si>
    <t>2060103</t>
  </si>
  <si>
    <t>2060199</t>
  </si>
  <si>
    <t>其他科学技术管理事务支出</t>
  </si>
  <si>
    <t>20602</t>
  </si>
  <si>
    <t>基础研究</t>
  </si>
  <si>
    <t>2060201</t>
  </si>
  <si>
    <t>机构运行</t>
  </si>
  <si>
    <t>2060202</t>
  </si>
  <si>
    <t>重点基础研究规划</t>
  </si>
  <si>
    <t>2060203</t>
  </si>
  <si>
    <t>自然科学基金</t>
  </si>
  <si>
    <t>2060204</t>
  </si>
  <si>
    <t>重点实验室及相关设施</t>
  </si>
  <si>
    <t>2060205</t>
  </si>
  <si>
    <t>重大科学工程</t>
  </si>
  <si>
    <t>2060206</t>
  </si>
  <si>
    <t>专项基础科研</t>
  </si>
  <si>
    <t>2060207</t>
  </si>
  <si>
    <t>专项技术基础</t>
  </si>
  <si>
    <t>2060299</t>
  </si>
  <si>
    <t>其他基础研究支出</t>
  </si>
  <si>
    <t>20603</t>
  </si>
  <si>
    <t>应用研究</t>
  </si>
  <si>
    <t>2060301</t>
  </si>
  <si>
    <t>2060302</t>
  </si>
  <si>
    <t>社会公益研究</t>
  </si>
  <si>
    <t>2060303</t>
  </si>
  <si>
    <t>高技术研究</t>
  </si>
  <si>
    <t>2060304</t>
  </si>
  <si>
    <t>专项科研试制</t>
  </si>
  <si>
    <t>2060399</t>
  </si>
  <si>
    <t>其他应用研究支出</t>
  </si>
  <si>
    <t>20604</t>
  </si>
  <si>
    <t>技术研究与开发</t>
  </si>
  <si>
    <t>2060401</t>
  </si>
  <si>
    <t>2060402</t>
  </si>
  <si>
    <t>应用技术研究与开发</t>
  </si>
  <si>
    <t>2060403</t>
  </si>
  <si>
    <t>产业技术研究与开发</t>
  </si>
  <si>
    <t>2060404</t>
  </si>
  <si>
    <t>科技成果转化与扩散</t>
  </si>
  <si>
    <t>2060499</t>
  </si>
  <si>
    <t>其他技术研究与开发支出</t>
  </si>
  <si>
    <t>20605</t>
  </si>
  <si>
    <t>科技条件与服务</t>
  </si>
  <si>
    <t>2060501</t>
  </si>
  <si>
    <t>2060502</t>
  </si>
  <si>
    <t>技术创新服务体系</t>
  </si>
  <si>
    <t>2060503</t>
  </si>
  <si>
    <t>科技条件专项</t>
  </si>
  <si>
    <t>2060599</t>
  </si>
  <si>
    <t>其他科技条件与服务支出</t>
  </si>
  <si>
    <t>20606</t>
  </si>
  <si>
    <t>社会科学</t>
  </si>
  <si>
    <t>2060601</t>
  </si>
  <si>
    <t>社会科学研究机构</t>
  </si>
  <si>
    <t>2060602</t>
  </si>
  <si>
    <t>社会科学研究</t>
  </si>
  <si>
    <t>2060603</t>
  </si>
  <si>
    <t>社科基金支出</t>
  </si>
  <si>
    <t>2060699</t>
  </si>
  <si>
    <t>其他社会科学支出</t>
  </si>
  <si>
    <t>20607</t>
  </si>
  <si>
    <t>科学技术普及</t>
  </si>
  <si>
    <t>2060701</t>
  </si>
  <si>
    <t>2060702</t>
  </si>
  <si>
    <t>科普活动</t>
  </si>
  <si>
    <t>2060703</t>
  </si>
  <si>
    <t>青少年科技活动</t>
  </si>
  <si>
    <t>2060704</t>
  </si>
  <si>
    <t>学术交流活动</t>
  </si>
  <si>
    <t>2060705</t>
  </si>
  <si>
    <t>科技馆站</t>
  </si>
  <si>
    <t>2060799</t>
  </si>
  <si>
    <t>其他科学技术普及支出</t>
  </si>
  <si>
    <t>20608</t>
  </si>
  <si>
    <t>科技交流与合作</t>
  </si>
  <si>
    <t>2060801</t>
  </si>
  <si>
    <t>国际交流与合作</t>
  </si>
  <si>
    <t>2060802</t>
  </si>
  <si>
    <t>重大科技合作项目</t>
  </si>
  <si>
    <t>2060899</t>
  </si>
  <si>
    <t>其他科技交流与合作支出</t>
  </si>
  <si>
    <t>20609</t>
  </si>
  <si>
    <t>科技重大项目</t>
  </si>
  <si>
    <t>2060901</t>
  </si>
  <si>
    <t>科技重大专项</t>
  </si>
  <si>
    <t>2060902</t>
  </si>
  <si>
    <t>重点研发计划</t>
  </si>
  <si>
    <t>20699</t>
  </si>
  <si>
    <t>其他科学技术支出</t>
  </si>
  <si>
    <t>2069901</t>
  </si>
  <si>
    <t>科技奖励</t>
  </si>
  <si>
    <t>2069902</t>
  </si>
  <si>
    <t>核应急</t>
  </si>
  <si>
    <t>2069903</t>
  </si>
  <si>
    <t>转制科研机构</t>
  </si>
  <si>
    <t>2069999</t>
  </si>
  <si>
    <t>207</t>
  </si>
  <si>
    <t>20701</t>
  </si>
  <si>
    <t>文化</t>
  </si>
  <si>
    <t>2070101</t>
  </si>
  <si>
    <t>2070102</t>
  </si>
  <si>
    <t>2070103</t>
  </si>
  <si>
    <t>2070104</t>
  </si>
  <si>
    <t>图书馆</t>
  </si>
  <si>
    <t>2070105</t>
  </si>
  <si>
    <t>文化展示及纪念机构</t>
  </si>
  <si>
    <t>2070106</t>
  </si>
  <si>
    <t>艺术表演场所</t>
  </si>
  <si>
    <t>2070107</t>
  </si>
  <si>
    <t>艺术表演团体</t>
  </si>
  <si>
    <t>2070108</t>
  </si>
  <si>
    <t>文化活动</t>
  </si>
  <si>
    <t>2070109</t>
  </si>
  <si>
    <t>群众文化</t>
  </si>
  <si>
    <t>2070110</t>
  </si>
  <si>
    <t>文化交流与合作</t>
  </si>
  <si>
    <t>2070111</t>
  </si>
  <si>
    <t>文化创作与保护</t>
  </si>
  <si>
    <t>2070112</t>
  </si>
  <si>
    <t>文化市场管理</t>
  </si>
  <si>
    <t>2070199</t>
  </si>
  <si>
    <t>其他文化支出</t>
  </si>
  <si>
    <t>20702</t>
  </si>
  <si>
    <t>文物</t>
  </si>
  <si>
    <t>2070201</t>
  </si>
  <si>
    <t>2070202</t>
  </si>
  <si>
    <t>2070203</t>
  </si>
  <si>
    <t>2070204</t>
  </si>
  <si>
    <t>文物保护</t>
  </si>
  <si>
    <t>2070205</t>
  </si>
  <si>
    <t>博物馆</t>
  </si>
  <si>
    <t>2070206</t>
  </si>
  <si>
    <t>历史名城与古迹</t>
  </si>
  <si>
    <t>2070299</t>
  </si>
  <si>
    <t>其他文物支出</t>
  </si>
  <si>
    <t>20703</t>
  </si>
  <si>
    <t>体育</t>
  </si>
  <si>
    <t>2070301</t>
  </si>
  <si>
    <t>2070302</t>
  </si>
  <si>
    <t>2070303</t>
  </si>
  <si>
    <t>2070304</t>
  </si>
  <si>
    <t>运动项目管理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</si>
  <si>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</si>
  <si>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</si>
  <si>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</si>
  <si>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</si>
  <si>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</si>
  <si>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</si>
  <si>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</si>
  <si>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</si>
  <si>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2070309</t>
  </si>
  <si>
    <t>体育交流与合作</t>
  </si>
  <si>
    <t>2070399</t>
  </si>
  <si>
    <t>其他体育支出</t>
  </si>
  <si>
    <t>20704</t>
  </si>
  <si>
    <t>新闻出版广播影视</t>
  </si>
  <si>
    <t>2070401</t>
  </si>
  <si>
    <t>2070402</t>
  </si>
  <si>
    <t>2070403</t>
  </si>
  <si>
    <t>2070404</t>
  </si>
  <si>
    <t>广播</t>
  </si>
  <si>
    <t>2070405</t>
  </si>
  <si>
    <t>电视</t>
  </si>
  <si>
    <t>2070406</t>
  </si>
  <si>
    <t>电影</t>
  </si>
  <si>
    <t>2070407</t>
  </si>
  <si>
    <t>新闻通讯</t>
  </si>
  <si>
    <t>2070408</t>
  </si>
  <si>
    <t>出版发行</t>
  </si>
  <si>
    <t>2070409</t>
  </si>
  <si>
    <t>版权管理</t>
  </si>
  <si>
    <t>2070499</t>
  </si>
  <si>
    <t>其他新闻出版广播影视支出</t>
  </si>
  <si>
    <t>20799</t>
  </si>
  <si>
    <t>其他文化体育与传媒支出</t>
  </si>
  <si>
    <t>2079902</t>
  </si>
  <si>
    <t>宣传文化发展专项支出</t>
  </si>
  <si>
    <t>2079903</t>
  </si>
  <si>
    <t>文化产业发展专项支出</t>
  </si>
  <si>
    <t>2079999</t>
  </si>
  <si>
    <t>208</t>
  </si>
  <si>
    <t>20801</t>
  </si>
  <si>
    <t>人力资源和社会保障管理事务</t>
  </si>
  <si>
    <t>2080101</t>
  </si>
  <si>
    <t>2080102</t>
  </si>
  <si>
    <t>2080103</t>
  </si>
  <si>
    <t>2080104</t>
  </si>
  <si>
    <t>综合业务管理</t>
  </si>
  <si>
    <t>2080105</t>
  </si>
  <si>
    <t>劳动保障监察</t>
  </si>
  <si>
    <t>2080106</t>
  </si>
  <si>
    <t>就业管理事务</t>
  </si>
  <si>
    <t>2080107</t>
  </si>
  <si>
    <t>社会保险业务管理事务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</si>
  <si>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</si>
  <si>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</si>
  <si>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</si>
  <si>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</si>
  <si>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</si>
  <si>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</si>
  <si>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</si>
  <si>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2080112</t>
  </si>
  <si>
    <t>劳动人事争议调解仲裁</t>
  </si>
  <si>
    <t>2080199</t>
  </si>
  <si>
    <t>其他人力资源和社会保障管理事务支出</t>
  </si>
  <si>
    <t>20802</t>
  </si>
  <si>
    <t>民政管理事务</t>
  </si>
  <si>
    <t>2080201</t>
  </si>
  <si>
    <t>2080202</t>
  </si>
  <si>
    <t>2080203</t>
  </si>
  <si>
    <t>2080204</t>
  </si>
  <si>
    <t>拥军优属</t>
  </si>
  <si>
    <t>2080205</t>
  </si>
  <si>
    <t>老龄事务</t>
  </si>
  <si>
    <t>2080206</t>
  </si>
  <si>
    <t>民间组织管理</t>
  </si>
  <si>
    <t>2080207</t>
  </si>
  <si>
    <t>行政区划和地名管理</t>
  </si>
  <si>
    <t>2080208</t>
  </si>
  <si>
    <t>基层政权和社区建设</t>
  </si>
  <si>
    <t>2080209</t>
  </si>
  <si>
    <t>部队供应</t>
  </si>
  <si>
    <t>2080299</t>
  </si>
  <si>
    <t>其他民政管理事务支出</t>
  </si>
  <si>
    <t>20804</t>
  </si>
  <si>
    <t>补充全国社会保障基金</t>
  </si>
  <si>
    <t>2080402</t>
  </si>
  <si>
    <t>用一般公共预算补充基金</t>
  </si>
  <si>
    <t>2080499</t>
  </si>
  <si>
    <t>用其他财政资金补充基金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</si>
  <si>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</si>
  <si>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</si>
  <si>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</si>
  <si>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</si>
  <si>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</si>
  <si>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</si>
  <si>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2080503</t>
  </si>
  <si>
    <t>离退休人员管理机构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</si>
  <si>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</si>
  <si>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</si>
  <si>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</si>
  <si>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</si>
  <si>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</si>
  <si>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</si>
  <si>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2080507</t>
  </si>
  <si>
    <t>对机关事业单位基本养老保险基金的补助</t>
  </si>
  <si>
    <t>2080599</t>
  </si>
  <si>
    <t>其他行政事业单位离退休支出</t>
  </si>
  <si>
    <t>20806</t>
  </si>
  <si>
    <t>企业改革补助</t>
  </si>
  <si>
    <t>2080601</t>
  </si>
  <si>
    <t>企业关闭破产补助</t>
  </si>
  <si>
    <t>2080602</t>
  </si>
  <si>
    <t>厂办大集体改革补助</t>
  </si>
  <si>
    <t>2080699</t>
  </si>
  <si>
    <t>其他企业改革发展补助</t>
  </si>
  <si>
    <t>20807</t>
  </si>
  <si>
    <t>就业补助</t>
  </si>
  <si>
    <t>2080701</t>
  </si>
  <si>
    <t>就业创业服务补贴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</si>
  <si>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</si>
  <si>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</si>
  <si>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</si>
  <si>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</si>
  <si>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</si>
  <si>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</si>
  <si>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</si>
  <si>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</si>
  <si>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2080711</t>
  </si>
  <si>
    <t>就业见习补贴</t>
  </si>
  <si>
    <t>2080712</t>
  </si>
  <si>
    <t>高技能人才培养补助</t>
  </si>
  <si>
    <t>2080713</t>
  </si>
  <si>
    <t>求职创业补贴</t>
  </si>
  <si>
    <t>2080799</t>
  </si>
  <si>
    <t>其他就业补助支出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</si>
  <si>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</si>
  <si>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</si>
  <si>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</si>
  <si>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</si>
  <si>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</si>
  <si>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</si>
  <si>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</si>
  <si>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</si>
  <si>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</si>
  <si>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</si>
  <si>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</si>
  <si>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</si>
  <si>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</si>
  <si>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</si>
  <si>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</si>
  <si>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</si>
  <si>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</si>
  <si>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</si>
  <si>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</si>
  <si>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</si>
  <si>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</si>
  <si>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</si>
  <si>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</si>
  <si>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</si>
  <si>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</si>
  <si>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</si>
  <si>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2080999</t>
  </si>
  <si>
    <t>其他退役安置支出</t>
  </si>
  <si>
    <t>20810</t>
  </si>
  <si>
    <t>社会福利</t>
  </si>
  <si>
    <t>2081001</t>
  </si>
  <si>
    <t>儿童福利</t>
  </si>
  <si>
    <t>2081002</t>
  </si>
  <si>
    <t>老年福利</t>
  </si>
  <si>
    <t>2081003</t>
  </si>
  <si>
    <t>假肢矫形</t>
  </si>
  <si>
    <t>2081004</t>
  </si>
  <si>
    <t>殡葬</t>
  </si>
  <si>
    <t>2081005</t>
  </si>
  <si>
    <t>社会福利事业单位</t>
  </si>
  <si>
    <t>2081099</t>
  </si>
  <si>
    <t>其他社会福利支出</t>
  </si>
  <si>
    <t>20811</t>
  </si>
  <si>
    <t>残疾人事业</t>
  </si>
  <si>
    <t>2081101</t>
  </si>
  <si>
    <t>2081102</t>
  </si>
  <si>
    <t>2081103</t>
  </si>
  <si>
    <t>2081104</t>
  </si>
  <si>
    <t>残疾人康复</t>
  </si>
  <si>
    <t>2081105</t>
  </si>
  <si>
    <t>残疾人就业和扶贫</t>
  </si>
  <si>
    <t>2081106</t>
  </si>
  <si>
    <t>残疾人体育</t>
  </si>
  <si>
    <t>2081107</t>
  </si>
  <si>
    <t>残疾人生活和护理补贴</t>
  </si>
  <si>
    <t>2081199</t>
  </si>
  <si>
    <t>其他残疾人事业支出</t>
  </si>
  <si>
    <t>20815</t>
  </si>
  <si>
    <t>自然灾害生活救助</t>
  </si>
  <si>
    <t>2081501</t>
  </si>
  <si>
    <t>中央自然灾害生活补助</t>
  </si>
  <si>
    <t>2081502</t>
  </si>
  <si>
    <t>地方自然灾害生活补助</t>
  </si>
  <si>
    <t>2081503</t>
  </si>
  <si>
    <t>自然灾害灾后重建补助</t>
  </si>
  <si>
    <t>2081599</t>
  </si>
  <si>
    <t>其他自然灾害生活救助支出</t>
  </si>
  <si>
    <t>20816</t>
  </si>
  <si>
    <t>红十字事业</t>
  </si>
  <si>
    <t>2081601</t>
  </si>
  <si>
    <t>2081602</t>
  </si>
  <si>
    <t>2081603</t>
  </si>
  <si>
    <t>2081699</t>
  </si>
  <si>
    <t>其他红十字事业支出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</si>
  <si>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</si>
  <si>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</si>
  <si>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</si>
  <si>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</si>
  <si>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</si>
  <si>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</si>
  <si>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</si>
  <si>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</si>
  <si>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</si>
  <si>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</si>
  <si>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2082002</t>
  </si>
  <si>
    <t>流浪乞讨人员救助支出</t>
  </si>
  <si>
    <t>20821</t>
  </si>
  <si>
    <t>特困人员救助供养</t>
  </si>
  <si>
    <t>2082101</t>
  </si>
  <si>
    <t>城市特困人员救助供养支出</t>
  </si>
  <si>
    <t>2082102</t>
  </si>
  <si>
    <t>农村特困人员救助供养支出</t>
  </si>
  <si>
    <t>20824</t>
  </si>
  <si>
    <t>补充道路交通事故社会救助基金</t>
  </si>
  <si>
    <t>2082401</t>
  </si>
  <si>
    <t>交强险营业税补助基金支出</t>
  </si>
  <si>
    <t>2082402</t>
  </si>
  <si>
    <t>交强险罚款收入补助基金支出</t>
  </si>
  <si>
    <t>20825</t>
  </si>
  <si>
    <t>其他生活救助</t>
  </si>
  <si>
    <t>2082501</t>
  </si>
  <si>
    <t>其他城市生活救助</t>
  </si>
  <si>
    <t>2082502</t>
  </si>
  <si>
    <t>其他农村生活救助</t>
  </si>
  <si>
    <t>20826</t>
  </si>
  <si>
    <t>财政对基本养老保险基金的补助</t>
  </si>
  <si>
    <t>2082601</t>
  </si>
  <si>
    <t>财政对企业职工基本养老保险基金的补助</t>
  </si>
  <si>
    <t>2082602</t>
  </si>
  <si>
    <t>财政对城乡居民基本养老保险基金的补助</t>
  </si>
  <si>
    <t>2082699</t>
  </si>
  <si>
    <t>财政对其他基本养老保险基金的补助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</si>
  <si>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</si>
  <si>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</si>
  <si>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</si>
  <si>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</si>
  <si>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</si>
  <si>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</si>
  <si>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</si>
  <si>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</si>
  <si>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2082799</t>
  </si>
  <si>
    <t>其他财政对社会保险基金的补助</t>
  </si>
  <si>
    <t>20899</t>
  </si>
  <si>
    <t>其他社会保障和就业支出</t>
  </si>
  <si>
    <t>2089901</t>
  </si>
  <si>
    <t>210</t>
  </si>
  <si>
    <t>21001</t>
  </si>
  <si>
    <t>医疗卫生与计划生育管理事务</t>
  </si>
  <si>
    <t>2100101</t>
  </si>
  <si>
    <t>2100102</t>
  </si>
  <si>
    <t>2100103</t>
  </si>
  <si>
    <t>2100199</t>
  </si>
  <si>
    <t>其他医疗卫生与计划生育管理事务支出</t>
  </si>
  <si>
    <t>21002</t>
  </si>
  <si>
    <t>公立医院</t>
  </si>
  <si>
    <t>2100201</t>
  </si>
  <si>
    <t>综合医院</t>
  </si>
  <si>
    <t>2100202</t>
  </si>
  <si>
    <t>中医（民族）医院</t>
  </si>
  <si>
    <t>2100203</t>
  </si>
  <si>
    <t>传染病医院</t>
  </si>
  <si>
    <t>2100204</t>
  </si>
  <si>
    <t>职业病防治医院</t>
  </si>
  <si>
    <t>2100205</t>
  </si>
  <si>
    <t>精神病医院</t>
  </si>
  <si>
    <t>2100206</t>
  </si>
  <si>
    <t>妇产医院</t>
  </si>
  <si>
    <t>2100207</t>
  </si>
  <si>
    <t>儿童医院</t>
  </si>
  <si>
    <t>2100208</t>
  </si>
  <si>
    <t>其他专科医院</t>
  </si>
  <si>
    <t>2100209</t>
  </si>
  <si>
    <t>福利医院</t>
  </si>
  <si>
    <t>2100210</t>
  </si>
  <si>
    <t>行业医院</t>
  </si>
  <si>
    <t>2100211</t>
  </si>
  <si>
    <t>处理医疗欠费</t>
  </si>
  <si>
    <t>2100299</t>
  </si>
  <si>
    <t>其他公立医院支出</t>
  </si>
  <si>
    <t>21003</t>
  </si>
  <si>
    <t>基层医疗卫生机构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</si>
  <si>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</si>
  <si>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</si>
  <si>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</si>
  <si>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</si>
  <si>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</si>
  <si>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</si>
  <si>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</si>
  <si>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</si>
  <si>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</si>
  <si>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</si>
  <si>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</si>
  <si>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</si>
  <si>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</si>
  <si>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</si>
  <si>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</si>
  <si>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</si>
  <si>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</si>
  <si>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</si>
  <si>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</si>
  <si>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</si>
  <si>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</si>
  <si>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</si>
  <si>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2100408</t>
  </si>
  <si>
    <t>基本公共卫生服务</t>
  </si>
  <si>
    <t>2100409</t>
  </si>
  <si>
    <t>重大公共卫生专项</t>
  </si>
  <si>
    <t>2100410</t>
  </si>
  <si>
    <t>突发公共卫生事件应急处理</t>
  </si>
  <si>
    <t>2100499</t>
  </si>
  <si>
    <t>其他公共卫生支出</t>
  </si>
  <si>
    <t>21006</t>
  </si>
  <si>
    <t>中医药</t>
  </si>
  <si>
    <t>2100601</t>
  </si>
  <si>
    <t>中医（民族医）药专项</t>
  </si>
  <si>
    <t>2100699</t>
  </si>
  <si>
    <t>其他中医药支出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</si>
  <si>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</si>
  <si>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</si>
  <si>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</si>
  <si>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</si>
  <si>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</si>
  <si>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</si>
  <si>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</si>
  <si>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</si>
  <si>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21010</t>
  </si>
  <si>
    <t>食品和药品监督管理事务</t>
  </si>
  <si>
    <t>2101001</t>
  </si>
  <si>
    <t>2101002</t>
  </si>
  <si>
    <t>2101003</t>
  </si>
  <si>
    <t>2101012</t>
  </si>
  <si>
    <t>药品事务</t>
  </si>
  <si>
    <t>2101014</t>
  </si>
  <si>
    <t>化妆品事务</t>
  </si>
  <si>
    <t>2101015</t>
  </si>
  <si>
    <t>医疗器械事务</t>
  </si>
  <si>
    <t>2101016</t>
  </si>
  <si>
    <t>食品安全事务</t>
  </si>
  <si>
    <t>2101050</t>
  </si>
  <si>
    <t>2101099</t>
  </si>
  <si>
    <t>其他食品和药品监督管理事务支出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</si>
  <si>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</si>
  <si>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</si>
  <si>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</si>
  <si>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</si>
  <si>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</si>
  <si>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</si>
  <si>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</si>
  <si>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</si>
  <si>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</si>
  <si>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</si>
  <si>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21012</t>
  </si>
  <si>
    <t>财政对基本医疗保险基金的补助</t>
  </si>
  <si>
    <t>2101201</t>
  </si>
  <si>
    <t>财政对城镇职工基本医疗保险基金的补助</t>
  </si>
  <si>
    <t>2101202</t>
  </si>
  <si>
    <t>财政对城乡居民基本医疗保险基金的补助</t>
  </si>
  <si>
    <t>2101203</t>
  </si>
  <si>
    <t>财政对新型农村合作医疗基金的补助</t>
  </si>
  <si>
    <t>2101204</t>
  </si>
  <si>
    <t>财政对城镇居民基本医疗保险基金的补助</t>
  </si>
  <si>
    <t>2101299</t>
  </si>
  <si>
    <t>财政对其他基本医疗保险基金的补助</t>
  </si>
  <si>
    <t>21013</t>
  </si>
  <si>
    <t>医疗救助</t>
  </si>
  <si>
    <t>2101301</t>
  </si>
  <si>
    <t>城乡医疗救助</t>
  </si>
  <si>
    <t>2101302</t>
  </si>
  <si>
    <t>疾病应急救助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</si>
  <si>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</si>
  <si>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</si>
  <si>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</si>
  <si>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</si>
  <si>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</si>
  <si>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</si>
  <si>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2101499</t>
  </si>
  <si>
    <t>其他优抚对象医疗支出</t>
  </si>
  <si>
    <t>21099</t>
  </si>
  <si>
    <t>其他医疗卫生与计划生育支出</t>
  </si>
  <si>
    <t>2109901</t>
  </si>
  <si>
    <t>211</t>
  </si>
  <si>
    <t>21101</t>
  </si>
  <si>
    <t>环境保护管理事务</t>
  </si>
  <si>
    <t>2110101</t>
  </si>
  <si>
    <t>2110102</t>
  </si>
  <si>
    <t>2110103</t>
  </si>
  <si>
    <t>2110104</t>
  </si>
  <si>
    <t>环境保护宣传</t>
  </si>
  <si>
    <t>2110105</t>
  </si>
  <si>
    <t>环境保护法规、规划及标准</t>
  </si>
  <si>
    <t>2110106</t>
  </si>
  <si>
    <t>环境国际合作及履约</t>
  </si>
  <si>
    <t>2110107</t>
  </si>
  <si>
    <t>环境保护行政许可</t>
  </si>
  <si>
    <t>2110199</t>
  </si>
  <si>
    <t>其他环境保护管理事务支出</t>
  </si>
  <si>
    <t>21102</t>
  </si>
  <si>
    <t>环境监测与监察</t>
  </si>
  <si>
    <t>2110203</t>
  </si>
  <si>
    <t>建设项目环评审查与监督</t>
  </si>
  <si>
    <t>2110204</t>
  </si>
  <si>
    <t>核与辐射安全监督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</si>
  <si>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</si>
  <si>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</si>
  <si>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</si>
  <si>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</si>
  <si>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</si>
  <si>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</si>
  <si>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</si>
  <si>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</si>
  <si>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2110303</t>
  </si>
  <si>
    <t>噪声</t>
  </si>
  <si>
    <t>2110304</t>
  </si>
  <si>
    <t>固体废弃物与化学品</t>
  </si>
  <si>
    <t>2110305</t>
  </si>
  <si>
    <t>放射源和放射性废物监管</t>
  </si>
  <si>
    <t>2110306</t>
  </si>
  <si>
    <t>辐射</t>
  </si>
  <si>
    <t>2110399</t>
  </si>
  <si>
    <t>其他污染防治支出</t>
  </si>
  <si>
    <t>21104</t>
  </si>
  <si>
    <t>自然生态保护</t>
  </si>
  <si>
    <t>2110401</t>
  </si>
  <si>
    <t>生态保护</t>
  </si>
  <si>
    <t>2110402</t>
  </si>
  <si>
    <t>农村环境保护</t>
  </si>
  <si>
    <t>2110403</t>
  </si>
  <si>
    <t>自然保护区</t>
  </si>
  <si>
    <t>2110404</t>
  </si>
  <si>
    <t>生物及物种资源保护</t>
  </si>
  <si>
    <t>2110499</t>
  </si>
  <si>
    <t>其他自然生态保护支出</t>
  </si>
  <si>
    <t>21105</t>
  </si>
  <si>
    <t>天然林保护</t>
  </si>
  <si>
    <t>2110501</t>
  </si>
  <si>
    <t>森林管护</t>
  </si>
  <si>
    <t>2110502</t>
  </si>
  <si>
    <t>社会保险补助</t>
  </si>
  <si>
    <t>2110503</t>
  </si>
  <si>
    <t>政策性社会性支出补助</t>
  </si>
  <si>
    <t>2110506</t>
  </si>
  <si>
    <t>天然林保护工程建设</t>
  </si>
  <si>
    <t>2110507</t>
  </si>
  <si>
    <t>停伐补助</t>
  </si>
  <si>
    <t>2110599</t>
  </si>
  <si>
    <t>其他天然林保护支出</t>
  </si>
  <si>
    <t>21106</t>
  </si>
  <si>
    <t>退耕还林</t>
  </si>
  <si>
    <t>2110602</t>
  </si>
  <si>
    <t>退耕现金</t>
  </si>
  <si>
    <t>2110603</t>
  </si>
  <si>
    <t>退耕还林粮食折现补贴</t>
  </si>
  <si>
    <t>2110604</t>
  </si>
  <si>
    <t>退耕还林粮食费用补贴</t>
  </si>
  <si>
    <t>2110605</t>
  </si>
  <si>
    <t>退耕还林工程建设</t>
  </si>
  <si>
    <t>2110699</t>
  </si>
  <si>
    <t>其他退耕还林支出</t>
  </si>
  <si>
    <t>21107</t>
  </si>
  <si>
    <t>风沙荒漠治理</t>
  </si>
  <si>
    <t>2110704</t>
  </si>
  <si>
    <t>京津风沙源治理工程建设</t>
  </si>
  <si>
    <t>2110799</t>
  </si>
  <si>
    <t>其他风沙荒漠治理支出</t>
  </si>
  <si>
    <t>21108</t>
  </si>
  <si>
    <t>退牧还草</t>
  </si>
  <si>
    <t>2110804</t>
  </si>
  <si>
    <t>退牧还草工程建设</t>
  </si>
  <si>
    <t>2110899</t>
  </si>
  <si>
    <t>其他退牧还草支出</t>
  </si>
  <si>
    <t>21109</t>
  </si>
  <si>
    <t>已垦草原退耕还草</t>
  </si>
  <si>
    <t>2110901</t>
  </si>
  <si>
    <t>21110</t>
  </si>
  <si>
    <t>能源节约利用</t>
  </si>
  <si>
    <t>2111001</t>
  </si>
  <si>
    <t>21111</t>
  </si>
  <si>
    <t>污染减排</t>
  </si>
  <si>
    <t>2111101</t>
  </si>
  <si>
    <t>环境监测与信息</t>
  </si>
  <si>
    <t>2111102</t>
  </si>
  <si>
    <t>环境执法监察</t>
  </si>
  <si>
    <t>2111103</t>
  </si>
  <si>
    <t>减排专项支出</t>
  </si>
  <si>
    <t>2111104</t>
  </si>
  <si>
    <t>清洁生产专项支出</t>
  </si>
  <si>
    <t>2111199</t>
  </si>
  <si>
    <t>其他污染减排支出</t>
  </si>
  <si>
    <t>21112</t>
  </si>
  <si>
    <t>可再生能源</t>
  </si>
  <si>
    <t>2111201</t>
  </si>
  <si>
    <t>21113</t>
  </si>
  <si>
    <t>循环经济</t>
  </si>
  <si>
    <t>2111301</t>
  </si>
  <si>
    <t>21114</t>
  </si>
  <si>
    <t>能源管理事务</t>
  </si>
  <si>
    <t>2111401</t>
  </si>
  <si>
    <t>2111402</t>
  </si>
  <si>
    <t>2111403</t>
  </si>
  <si>
    <t>2111404</t>
  </si>
  <si>
    <t>能源预测预警</t>
  </si>
  <si>
    <t>2111405</t>
  </si>
  <si>
    <t>能源战略规划与实施</t>
  </si>
  <si>
    <t>2111406</t>
  </si>
  <si>
    <t>能源科技装备</t>
  </si>
  <si>
    <t>2111407</t>
  </si>
  <si>
    <t>能源行业管理</t>
  </si>
  <si>
    <t>2111408</t>
  </si>
  <si>
    <t>能源管理</t>
  </si>
  <si>
    <t>2111409</t>
  </si>
  <si>
    <t>石油储备发展管理</t>
  </si>
  <si>
    <t>2111410</t>
  </si>
  <si>
    <t>能源调查</t>
  </si>
  <si>
    <t>2111411</t>
  </si>
  <si>
    <t>2111413</t>
  </si>
  <si>
    <t>农村电网建设</t>
  </si>
  <si>
    <t>2111450</t>
  </si>
  <si>
    <t>2111499</t>
  </si>
  <si>
    <t>其他能源管理事务支出</t>
  </si>
  <si>
    <t>21199</t>
  </si>
  <si>
    <t>其他节能环保支出</t>
  </si>
  <si>
    <t>2119901</t>
  </si>
  <si>
    <t>212</t>
  </si>
  <si>
    <t>21201</t>
  </si>
  <si>
    <t>城乡社区管理事务</t>
  </si>
  <si>
    <t>2120101</t>
  </si>
  <si>
    <t>2120102</t>
  </si>
  <si>
    <t>2120103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</si>
  <si>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</si>
  <si>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</si>
  <si>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</si>
  <si>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</si>
  <si>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</si>
  <si>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</si>
  <si>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</si>
  <si>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</si>
  <si>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2120108</t>
  </si>
  <si>
    <t>国家重点风景区规划与保护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</si>
  <si>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</si>
  <si>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</si>
  <si>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</si>
  <si>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</si>
  <si>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</si>
  <si>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</si>
  <si>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</si>
  <si>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</si>
  <si>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</si>
  <si>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</si>
  <si>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</si>
  <si>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</si>
  <si>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</si>
  <si>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</si>
  <si>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</si>
  <si>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</si>
  <si>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</si>
  <si>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</si>
  <si>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21206</t>
  </si>
  <si>
    <t>建设市场管理与监督</t>
  </si>
  <si>
    <t>2120601</t>
  </si>
  <si>
    <t>21209</t>
  </si>
  <si>
    <t>城市公用事业附加及对应专项债务收入安排的支出</t>
  </si>
  <si>
    <t>2120901</t>
  </si>
  <si>
    <t>城市公共设施</t>
  </si>
  <si>
    <t>2120902</t>
  </si>
  <si>
    <t>城市环境卫生</t>
  </si>
  <si>
    <t>2120903</t>
  </si>
  <si>
    <t>公有房屋</t>
  </si>
  <si>
    <t>2120904</t>
  </si>
  <si>
    <t>城市防洪</t>
  </si>
  <si>
    <t>2120999</t>
  </si>
  <si>
    <t>其他城市公用事业附加安排的支出</t>
  </si>
  <si>
    <t>21299</t>
  </si>
  <si>
    <t>其他城乡社区支出</t>
  </si>
  <si>
    <t>2129999</t>
  </si>
  <si>
    <t>213</t>
  </si>
  <si>
    <t>21301</t>
  </si>
  <si>
    <t>农业</t>
  </si>
  <si>
    <t>2130101</t>
  </si>
  <si>
    <t>2130102</t>
  </si>
  <si>
    <t>2130103</t>
  </si>
  <si>
    <t>2130104</t>
  </si>
  <si>
    <t>2130105</t>
  </si>
  <si>
    <t>农垦运行</t>
  </si>
  <si>
    <t>2130106</t>
  </si>
  <si>
    <t>科技转化与推广服务</t>
  </si>
  <si>
    <t>2130108</t>
  </si>
  <si>
    <t>病虫害控制</t>
  </si>
  <si>
    <t>2130109</t>
  </si>
  <si>
    <t>农产品质量安全</t>
  </si>
  <si>
    <t>2130110</t>
  </si>
  <si>
    <t>执法监管</t>
  </si>
  <si>
    <t>2130111</t>
  </si>
  <si>
    <t>统计监测与信息服务</t>
  </si>
  <si>
    <t>2130112</t>
  </si>
  <si>
    <t>农业行业业务管理</t>
  </si>
  <si>
    <t>2130114</t>
  </si>
  <si>
    <t>对外交流与合作</t>
  </si>
  <si>
    <t>2130119</t>
  </si>
  <si>
    <t>防灾救灾</t>
  </si>
  <si>
    <t>2130120</t>
  </si>
  <si>
    <t>稳定农民收入补贴</t>
  </si>
  <si>
    <t>2130121</t>
  </si>
  <si>
    <t>农业结构调整补贴</t>
  </si>
  <si>
    <t>2130122</t>
  </si>
  <si>
    <t>农业生产支持补贴</t>
  </si>
  <si>
    <t>2130124</t>
  </si>
  <si>
    <t>农业组织化与产业化经营</t>
  </si>
  <si>
    <t>2130125</t>
  </si>
  <si>
    <t>农产品加工与促销</t>
  </si>
  <si>
    <t>2130126</t>
  </si>
  <si>
    <t>农村公益事业</t>
  </si>
  <si>
    <t>2130135</t>
  </si>
  <si>
    <t>农业资源保护修复与利用</t>
  </si>
  <si>
    <t>2130142</t>
  </si>
  <si>
    <t>农村道路建设</t>
  </si>
  <si>
    <t>2130148</t>
  </si>
  <si>
    <t>成品油价格改革对渔业的补贴</t>
  </si>
  <si>
    <t>2130152</t>
  </si>
  <si>
    <t>对高校毕业生到基层任职补助</t>
  </si>
  <si>
    <t>2130199</t>
  </si>
  <si>
    <t>其他农业支出</t>
  </si>
  <si>
    <t>21302</t>
  </si>
  <si>
    <t>林业</t>
  </si>
  <si>
    <t>2130201</t>
  </si>
  <si>
    <t>2130202</t>
  </si>
  <si>
    <t>2130203</t>
  </si>
  <si>
    <t>2130204</t>
  </si>
  <si>
    <t>林业事业机构</t>
  </si>
  <si>
    <t>2130205</t>
  </si>
  <si>
    <t>森林培育</t>
  </si>
  <si>
    <t>2130206</t>
  </si>
  <si>
    <t>林业技术推广</t>
  </si>
  <si>
    <t>2130207</t>
  </si>
  <si>
    <t>森林资源管理</t>
  </si>
  <si>
    <t>2130208</t>
  </si>
  <si>
    <t>森林资源监测</t>
  </si>
  <si>
    <t>2130209</t>
  </si>
  <si>
    <t>森林生态效益补偿</t>
  </si>
  <si>
    <t>2130210</t>
  </si>
  <si>
    <t>林业自然保护区</t>
  </si>
  <si>
    <t>2130211</t>
  </si>
  <si>
    <t>动植物保护</t>
  </si>
  <si>
    <t>2130212</t>
  </si>
  <si>
    <t>湿地保护</t>
  </si>
  <si>
    <t>2130213</t>
  </si>
  <si>
    <t>林业执法与监督</t>
  </si>
  <si>
    <t>2130216</t>
  </si>
  <si>
    <t>林业检疫检测</t>
  </si>
  <si>
    <t>2130217</t>
  </si>
  <si>
    <t>防沙治沙</t>
  </si>
  <si>
    <t>2130218</t>
  </si>
  <si>
    <t>林业质量安全</t>
  </si>
  <si>
    <t>2130219</t>
  </si>
  <si>
    <t>林业工程与项目管理</t>
  </si>
  <si>
    <t>2130220</t>
  </si>
  <si>
    <t>林业对外合作与交流</t>
  </si>
  <si>
    <t>2130221</t>
  </si>
  <si>
    <t>林业产业化</t>
  </si>
  <si>
    <t>2130223</t>
  </si>
  <si>
    <t>信息管理</t>
  </si>
  <si>
    <t>2130224</t>
  </si>
  <si>
    <t>林业政策制定与宣传</t>
  </si>
  <si>
    <t>2130225</t>
  </si>
  <si>
    <t>林业资金审计稽查</t>
  </si>
  <si>
    <t>2130226</t>
  </si>
  <si>
    <t>林区公共支出</t>
  </si>
  <si>
    <t>2130227</t>
  </si>
  <si>
    <t>林业贷款贴息</t>
  </si>
  <si>
    <t>2130232</t>
  </si>
  <si>
    <t>成品油价格改革对林业的补贴</t>
  </si>
  <si>
    <t>2130234</t>
  </si>
  <si>
    <t>林业防灾减灾</t>
  </si>
  <si>
    <t>2130299</t>
  </si>
  <si>
    <t>其他林业支出</t>
  </si>
  <si>
    <t>21303</t>
  </si>
  <si>
    <t>水利</t>
  </si>
  <si>
    <t>2130301</t>
  </si>
  <si>
    <t>2130302</t>
  </si>
  <si>
    <t>2130303</t>
  </si>
  <si>
    <t>2130304</t>
  </si>
  <si>
    <t>水利行业业务管理</t>
  </si>
  <si>
    <t>2130305</t>
  </si>
  <si>
    <t>水利工程建设</t>
  </si>
  <si>
    <t>2130306</t>
  </si>
  <si>
    <t>水利工程运行与维护</t>
  </si>
  <si>
    <t>2130307</t>
  </si>
  <si>
    <t>长江黄河等流域管理</t>
  </si>
  <si>
    <t>2130308</t>
  </si>
  <si>
    <t>水利前期工作</t>
  </si>
  <si>
    <t>2130309</t>
  </si>
  <si>
    <t>水利执法监督</t>
  </si>
  <si>
    <t>2130310</t>
  </si>
  <si>
    <t>水土保持</t>
  </si>
  <si>
    <t>2130311</t>
  </si>
  <si>
    <t>水资源节约管理与保护</t>
  </si>
  <si>
    <t>2130312</t>
  </si>
  <si>
    <t>水质监测</t>
  </si>
  <si>
    <t>2130313</t>
  </si>
  <si>
    <t>水文测报</t>
  </si>
  <si>
    <t>2130314</t>
  </si>
  <si>
    <t>防汛</t>
  </si>
  <si>
    <t>2130315</t>
  </si>
  <si>
    <t>抗旱</t>
  </si>
  <si>
    <t>2130316</t>
  </si>
  <si>
    <t>农田水利</t>
  </si>
  <si>
    <t>2130317</t>
  </si>
  <si>
    <t>水利技术推广</t>
  </si>
  <si>
    <t>2130318</t>
  </si>
  <si>
    <t>国际河流治理与管理</t>
  </si>
  <si>
    <t>2130319</t>
  </si>
  <si>
    <t>江河湖库水系综合整治</t>
  </si>
  <si>
    <t>2130321</t>
  </si>
  <si>
    <t>大中型水库移民后期扶持专项支出</t>
  </si>
  <si>
    <t>2130322</t>
  </si>
  <si>
    <t>水利安全监督</t>
  </si>
  <si>
    <t>2130332</t>
  </si>
  <si>
    <t>砂石资源费支出</t>
  </si>
  <si>
    <t>2130333</t>
  </si>
  <si>
    <t>2130334</t>
  </si>
  <si>
    <t>水利建设移民支出</t>
  </si>
  <si>
    <t>2130335</t>
  </si>
  <si>
    <t>农村人畜饮水</t>
  </si>
  <si>
    <t>2130399</t>
  </si>
  <si>
    <t>其他水利支出</t>
  </si>
  <si>
    <t>21304</t>
  </si>
  <si>
    <t>南水北调</t>
  </si>
  <si>
    <t>2130401</t>
  </si>
  <si>
    <t>2130402</t>
  </si>
  <si>
    <t>2130403</t>
  </si>
  <si>
    <t>2130404</t>
  </si>
  <si>
    <t>南水北调工程建设</t>
  </si>
  <si>
    <t>2130405</t>
  </si>
  <si>
    <t>政策研究与信息管理</t>
  </si>
  <si>
    <t>2130406</t>
  </si>
  <si>
    <t>工程稽查</t>
  </si>
  <si>
    <t>2130407</t>
  </si>
  <si>
    <t>前期工作</t>
  </si>
  <si>
    <t>2130408</t>
  </si>
  <si>
    <t>南水北调技术推广</t>
  </si>
  <si>
    <t>2130409</t>
  </si>
  <si>
    <t>环境、移民及水资源管理与保护</t>
  </si>
  <si>
    <t>2130499</t>
  </si>
  <si>
    <t>其他南水北调支出</t>
  </si>
  <si>
    <t>21305</t>
  </si>
  <si>
    <t>扶贫</t>
  </si>
  <si>
    <t>2130501</t>
  </si>
  <si>
    <t>2130502</t>
  </si>
  <si>
    <t>2130503</t>
  </si>
  <si>
    <t>2130504</t>
  </si>
  <si>
    <t>农村基础设施建设</t>
  </si>
  <si>
    <t>2130505</t>
  </si>
  <si>
    <t>生产发展</t>
  </si>
  <si>
    <t>2130506</t>
  </si>
  <si>
    <t>社会发展</t>
  </si>
  <si>
    <t>2130507</t>
  </si>
  <si>
    <t>扶贫贷款奖补和贴息</t>
  </si>
  <si>
    <t>2130508</t>
  </si>
  <si>
    <t>“三西”农业建设专项补助</t>
  </si>
  <si>
    <t>2130550</t>
  </si>
  <si>
    <t>扶贫事业机构</t>
  </si>
  <si>
    <t>2130599</t>
  </si>
  <si>
    <t>其他扶贫支出</t>
  </si>
  <si>
    <t>21306</t>
  </si>
  <si>
    <t>农业综合开发</t>
  </si>
  <si>
    <t>2130601</t>
  </si>
  <si>
    <t>2130602</t>
  </si>
  <si>
    <t>土地治理</t>
  </si>
  <si>
    <t>2130603</t>
  </si>
  <si>
    <t>产业化发展</t>
  </si>
  <si>
    <t>2130604</t>
  </si>
  <si>
    <t>创新示范</t>
  </si>
  <si>
    <t>2130699</t>
  </si>
  <si>
    <t>其他农业综合开发支出</t>
  </si>
  <si>
    <t>21307</t>
  </si>
  <si>
    <t>农村综合改革</t>
  </si>
  <si>
    <t>2130701</t>
  </si>
  <si>
    <t>对村级一事一议的补助</t>
  </si>
  <si>
    <t>2130704</t>
  </si>
  <si>
    <t>国有农场办社会职能改革补助</t>
  </si>
  <si>
    <t>2130705</t>
  </si>
  <si>
    <t>对村民委员会和村党支部的补助</t>
  </si>
  <si>
    <t>2130706</t>
  </si>
  <si>
    <t>对村集体经济组织的补助</t>
  </si>
  <si>
    <t>2130707</t>
  </si>
  <si>
    <t>农村综合改革示范试点补助</t>
  </si>
  <si>
    <t>2130799</t>
  </si>
  <si>
    <t>其他农村综合改革支出</t>
  </si>
  <si>
    <t>21308</t>
  </si>
  <si>
    <t>普惠金融发展支出</t>
  </si>
  <si>
    <t>2130801</t>
  </si>
  <si>
    <t>支持农村金融机构</t>
  </si>
  <si>
    <t>2130802</t>
  </si>
  <si>
    <t>涉农贷款增量奖励</t>
  </si>
  <si>
    <t>2130803</t>
  </si>
  <si>
    <t>农业保险保费补贴</t>
  </si>
  <si>
    <t>2130804</t>
  </si>
  <si>
    <t>创业担保贷款贴息</t>
  </si>
  <si>
    <t>2130805</t>
  </si>
  <si>
    <t>补充创业担保贷款基金</t>
  </si>
  <si>
    <t>2130899</t>
  </si>
  <si>
    <t>其他普惠金融发展支出</t>
  </si>
  <si>
    <t>21309</t>
  </si>
  <si>
    <t>目标价格补贴</t>
  </si>
  <si>
    <t>2130901</t>
  </si>
  <si>
    <t>棉花目标价格补贴</t>
  </si>
  <si>
    <t>2130902</t>
  </si>
  <si>
    <t>大豆目标价格补贴</t>
  </si>
  <si>
    <t>2130999</t>
  </si>
  <si>
    <t>其他目标价格补贴</t>
  </si>
  <si>
    <t>21399</t>
  </si>
  <si>
    <t>其他农林水支出</t>
  </si>
  <si>
    <t>2139901</t>
  </si>
  <si>
    <t>化解其他公益性乡村债务支出</t>
  </si>
  <si>
    <t>2139999</t>
  </si>
  <si>
    <t>214</t>
  </si>
  <si>
    <t>21401</t>
  </si>
  <si>
    <t>公路水路运输</t>
  </si>
  <si>
    <t>2140101</t>
  </si>
  <si>
    <t>2140102</t>
  </si>
  <si>
    <t>2140103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</si>
  <si>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</si>
  <si>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</si>
  <si>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</si>
  <si>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</si>
  <si>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</si>
  <si>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</si>
  <si>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</si>
  <si>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</si>
  <si>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2140111</t>
  </si>
  <si>
    <t>公路还贷专项</t>
  </si>
  <si>
    <t>2140112</t>
  </si>
  <si>
    <t>公路运输管理</t>
  </si>
  <si>
    <t>2140114</t>
  </si>
  <si>
    <t>公路和运输技术标准化建设</t>
  </si>
  <si>
    <t>2140122</t>
  </si>
  <si>
    <t>港口设施</t>
  </si>
  <si>
    <t>2140123</t>
  </si>
  <si>
    <t>航道维护</t>
  </si>
  <si>
    <t>2140127</t>
  </si>
  <si>
    <t>船舶检验</t>
  </si>
  <si>
    <t>2140128</t>
  </si>
  <si>
    <t>救助打捞</t>
  </si>
  <si>
    <t>2140129</t>
  </si>
  <si>
    <t>内河运输</t>
  </si>
  <si>
    <t>2140130</t>
  </si>
  <si>
    <t>远洋运输</t>
  </si>
  <si>
    <t>2140131</t>
  </si>
  <si>
    <t>海事管理</t>
  </si>
  <si>
    <t>2140133</t>
  </si>
  <si>
    <t>航标事业发展支出</t>
  </si>
  <si>
    <t>2140136</t>
  </si>
  <si>
    <t>水路运输管理支出</t>
  </si>
  <si>
    <t>2140138</t>
  </si>
  <si>
    <t>口岸建设</t>
  </si>
  <si>
    <t>2140139</t>
  </si>
  <si>
    <t>取消政府还贷二级公路收费专项支出</t>
  </si>
  <si>
    <t>2140199</t>
  </si>
  <si>
    <t>其他公路水路运输支出</t>
  </si>
  <si>
    <t>21402</t>
  </si>
  <si>
    <t>铁路运输</t>
  </si>
  <si>
    <t>2140201</t>
  </si>
  <si>
    <t>2140202</t>
  </si>
  <si>
    <t>2140203</t>
  </si>
  <si>
    <t>2140204</t>
  </si>
  <si>
    <t>铁路路网建设</t>
  </si>
  <si>
    <t>2140205</t>
  </si>
  <si>
    <t>铁路还贷专项</t>
  </si>
  <si>
    <t>2140206</t>
  </si>
  <si>
    <t>铁路安全</t>
  </si>
  <si>
    <t>2140207</t>
  </si>
  <si>
    <t>铁路专项运输</t>
  </si>
  <si>
    <t>2140208</t>
  </si>
  <si>
    <t>行业监管</t>
  </si>
  <si>
    <t>2140299</t>
  </si>
  <si>
    <t>其他铁路运输支出</t>
  </si>
  <si>
    <t>21403</t>
  </si>
  <si>
    <t>民用航空运输</t>
  </si>
  <si>
    <t>2140301</t>
  </si>
  <si>
    <t>2140302</t>
  </si>
  <si>
    <t>2140303</t>
  </si>
  <si>
    <t>2140304</t>
  </si>
  <si>
    <t>机场建设</t>
  </si>
  <si>
    <t>2140305</t>
  </si>
  <si>
    <t>空管系统建设</t>
  </si>
  <si>
    <t>2140306</t>
  </si>
  <si>
    <t>民航还贷专项支出</t>
  </si>
  <si>
    <t>2140307</t>
  </si>
  <si>
    <t>民用航空安全</t>
  </si>
  <si>
    <t>2140308</t>
  </si>
  <si>
    <t>民航专项运输</t>
  </si>
  <si>
    <t>2140399</t>
  </si>
  <si>
    <t>其他民用航空运输支出</t>
  </si>
  <si>
    <t>21404</t>
  </si>
  <si>
    <t>成品油价格改革对交通运输的补贴</t>
  </si>
  <si>
    <t>2140401</t>
  </si>
  <si>
    <t>对城市公交的补贴</t>
  </si>
  <si>
    <t>2140402</t>
  </si>
  <si>
    <t>对农村道路客运的补贴</t>
  </si>
  <si>
    <t>2140403</t>
  </si>
  <si>
    <t>对出租车的补贴</t>
  </si>
  <si>
    <t>2140499</t>
  </si>
  <si>
    <t>成品油价格改革补贴其他支出</t>
  </si>
  <si>
    <t>21405</t>
  </si>
  <si>
    <t>邮政业支出</t>
  </si>
  <si>
    <t>2140501</t>
  </si>
  <si>
    <t>2140502</t>
  </si>
  <si>
    <t>2140503</t>
  </si>
  <si>
    <t>2140504</t>
  </si>
  <si>
    <t>2140505</t>
  </si>
  <si>
    <t>邮政普遍服务与特殊服务</t>
  </si>
  <si>
    <t>2140599</t>
  </si>
  <si>
    <t>其他邮政业支出</t>
  </si>
  <si>
    <t>21406</t>
  </si>
  <si>
    <t>车辆购置税支出</t>
  </si>
  <si>
    <t>2140601</t>
  </si>
  <si>
    <t>车辆购置税用于公路等基础设施建设支出</t>
  </si>
  <si>
    <t>2140602</t>
  </si>
  <si>
    <t>车辆购置税用于农村公路建设支出</t>
  </si>
  <si>
    <t>2140603</t>
  </si>
  <si>
    <t>车辆购置税用于老旧汽车报废更新补贴支出</t>
  </si>
  <si>
    <t>2140699</t>
  </si>
  <si>
    <t>车辆购置税其他支出</t>
  </si>
  <si>
    <t>21469</t>
  </si>
  <si>
    <t>民航发展基金支出</t>
  </si>
  <si>
    <t>2146901</t>
  </si>
  <si>
    <t>民航机场建设</t>
  </si>
  <si>
    <t>2146902</t>
  </si>
  <si>
    <t>2146903</t>
  </si>
  <si>
    <t>民航安全</t>
  </si>
  <si>
    <t>2146904</t>
  </si>
  <si>
    <t>航线和机场补贴</t>
  </si>
  <si>
    <t>2146906</t>
  </si>
  <si>
    <t>民航节能减排</t>
  </si>
  <si>
    <t>2146907</t>
  </si>
  <si>
    <t>通用航空发展</t>
  </si>
  <si>
    <t>2146908</t>
  </si>
  <si>
    <t>征管经费</t>
  </si>
  <si>
    <t>2146999</t>
  </si>
  <si>
    <t>其他民航发展基金支出</t>
  </si>
  <si>
    <t>21499</t>
  </si>
  <si>
    <t>其他交通运输支出</t>
  </si>
  <si>
    <t>2149901</t>
  </si>
  <si>
    <t>公共交通运营补助</t>
  </si>
  <si>
    <t>2149999</t>
  </si>
  <si>
    <t>215</t>
  </si>
  <si>
    <t>21501</t>
  </si>
  <si>
    <t>资源勘探开发</t>
  </si>
  <si>
    <t>2150101</t>
  </si>
  <si>
    <t>2150102</t>
  </si>
  <si>
    <t>2150103</t>
  </si>
  <si>
    <t>2150104</t>
  </si>
  <si>
    <t>煤炭勘探开采和洗选</t>
  </si>
  <si>
    <t>2150105</t>
  </si>
  <si>
    <t>石油和天然气勘探开采</t>
  </si>
  <si>
    <t>2150106</t>
  </si>
  <si>
    <t>黑色金属矿勘探和采选</t>
  </si>
  <si>
    <t>2150107</t>
  </si>
  <si>
    <t>有色金属矿勘探和采选</t>
  </si>
  <si>
    <t>2150108</t>
  </si>
  <si>
    <t>非金属矿勘探和采选</t>
  </si>
  <si>
    <t>2150199</t>
  </si>
  <si>
    <t>其他资源勘探业支出</t>
  </si>
  <si>
    <t>21502</t>
  </si>
  <si>
    <t>制造业</t>
  </si>
  <si>
    <t>2150201</t>
  </si>
  <si>
    <t>2150202</t>
  </si>
  <si>
    <t>2150203</t>
  </si>
  <si>
    <t>2150204</t>
  </si>
  <si>
    <t>纺织业</t>
  </si>
  <si>
    <t>2150205</t>
  </si>
  <si>
    <t>医药制造业</t>
  </si>
  <si>
    <t>2150206</t>
  </si>
  <si>
    <t>非金属矿物制品业</t>
  </si>
  <si>
    <t>2150207</t>
  </si>
  <si>
    <t>通信设备、计算机及其他电子设备制造业</t>
  </si>
  <si>
    <t>2150208</t>
  </si>
  <si>
    <t>交通运输设备制造业</t>
  </si>
  <si>
    <t>2150209</t>
  </si>
  <si>
    <t>电气机械及器材制造业</t>
  </si>
  <si>
    <t>2150210</t>
  </si>
  <si>
    <t>工艺品及其他制造业</t>
  </si>
  <si>
    <t>2150212</t>
  </si>
  <si>
    <t>石油加工、炼焦及核燃料加工业</t>
  </si>
  <si>
    <t>2150213</t>
  </si>
  <si>
    <t>化学原料及化学制品制造业</t>
  </si>
  <si>
    <t>2150214</t>
  </si>
  <si>
    <t>黑色金属冶炼及压延加工业</t>
  </si>
  <si>
    <t>2150215</t>
  </si>
  <si>
    <t>有色金属冶炼及压延加工业</t>
  </si>
  <si>
    <t>2150299</t>
  </si>
  <si>
    <t>其他制造业支出</t>
  </si>
  <si>
    <t>21503</t>
  </si>
  <si>
    <t>建筑业</t>
  </si>
  <si>
    <t>2150301</t>
  </si>
  <si>
    <t>2150302</t>
  </si>
  <si>
    <t>2150303</t>
  </si>
  <si>
    <t>2150399</t>
  </si>
  <si>
    <t>其他建筑业支出</t>
  </si>
  <si>
    <t>21505</t>
  </si>
  <si>
    <t>工业和信息产业监管</t>
  </si>
  <si>
    <t>2150501</t>
  </si>
  <si>
    <t>2150502</t>
  </si>
  <si>
    <t>2150503</t>
  </si>
  <si>
    <t>2150505</t>
  </si>
  <si>
    <t>战备应急</t>
  </si>
  <si>
    <t>2150506</t>
  </si>
  <si>
    <t>信息安全建设</t>
  </si>
  <si>
    <t>2150507</t>
  </si>
  <si>
    <t>专用通信</t>
  </si>
  <si>
    <t>2150508</t>
  </si>
  <si>
    <t>无线电监管</t>
  </si>
  <si>
    <t>2150509</t>
  </si>
  <si>
    <t>工业和信息产业战略研究与标准制定</t>
  </si>
  <si>
    <t>2150510</t>
  </si>
  <si>
    <t>工业和信息产业支持</t>
  </si>
  <si>
    <t>2150511</t>
  </si>
  <si>
    <t>电子专项工程</t>
  </si>
  <si>
    <t>2150513</t>
  </si>
  <si>
    <t>2150515</t>
  </si>
  <si>
    <t>技术基础研究</t>
  </si>
  <si>
    <t>2150599</t>
  </si>
  <si>
    <t>其他工业和信息产业监管支出</t>
  </si>
  <si>
    <t>21506</t>
  </si>
  <si>
    <t>安全生产监管</t>
  </si>
  <si>
    <t>2150601</t>
  </si>
  <si>
    <t>2150602</t>
  </si>
  <si>
    <t>2150603</t>
  </si>
  <si>
    <t>2150604</t>
  </si>
  <si>
    <t>国务院安委会专项</t>
  </si>
  <si>
    <t>2150605</t>
  </si>
  <si>
    <t>安全监管监察专项</t>
  </si>
  <si>
    <t>2150606</t>
  </si>
  <si>
    <t>应急救援支出</t>
  </si>
  <si>
    <t>2150607</t>
  </si>
  <si>
    <t>煤炭安全</t>
  </si>
  <si>
    <t>2150699</t>
  </si>
  <si>
    <t>其他安全生产监管支出</t>
  </si>
  <si>
    <t>21507</t>
  </si>
  <si>
    <t>国有资产监管</t>
  </si>
  <si>
    <t>2150701</t>
  </si>
  <si>
    <t>2150702</t>
  </si>
  <si>
    <t>2150703</t>
  </si>
  <si>
    <t>2150704</t>
  </si>
  <si>
    <t>国有企业监事会专项</t>
  </si>
  <si>
    <t>2150705</t>
  </si>
  <si>
    <t>中央企业专项管理</t>
  </si>
  <si>
    <t>2150799</t>
  </si>
  <si>
    <t>其他国有资产监管支出</t>
  </si>
  <si>
    <t>21508</t>
  </si>
  <si>
    <t>支持中小企业发展和管理支出</t>
  </si>
  <si>
    <t>2150801</t>
  </si>
  <si>
    <t>2150802</t>
  </si>
  <si>
    <t>2150803</t>
  </si>
  <si>
    <t>2150804</t>
  </si>
  <si>
    <t>科技型中小企业技术创新基金</t>
  </si>
  <si>
    <t>2150805</t>
  </si>
  <si>
    <t>中小企业发展专项</t>
  </si>
  <si>
    <t>2150899</t>
  </si>
  <si>
    <t>其他支持中小企业发展和管理支出</t>
  </si>
  <si>
    <t>21561</t>
  </si>
  <si>
    <t>新型墙体材料专项基金及对应专项债务收入安排的支出</t>
  </si>
  <si>
    <t>2156101</t>
  </si>
  <si>
    <t>技改贴息和补助</t>
  </si>
  <si>
    <t>2156102</t>
  </si>
  <si>
    <t>技术研发和推广</t>
  </si>
  <si>
    <t>2156103</t>
  </si>
  <si>
    <t>示范项目补贴</t>
  </si>
  <si>
    <t>2156104</t>
  </si>
  <si>
    <t>宣传和培训</t>
  </si>
  <si>
    <t>2156199</t>
  </si>
  <si>
    <t>其他新型墙体材料专项基金支出</t>
  </si>
  <si>
    <t>21599</t>
  </si>
  <si>
    <t>其他资源勘探信息等支出</t>
  </si>
  <si>
    <t>2159901</t>
  </si>
  <si>
    <t>黄金事务</t>
  </si>
  <si>
    <t>2159902</t>
  </si>
  <si>
    <t>建设项目贷款贴息</t>
  </si>
  <si>
    <t>2159904</t>
  </si>
  <si>
    <t>技术改造支出</t>
  </si>
  <si>
    <t>2159905</t>
  </si>
  <si>
    <t>中药材扶持资金支出</t>
  </si>
  <si>
    <t>2159906</t>
  </si>
  <si>
    <t>重点产业振兴和技术改造项目贷款贴息</t>
  </si>
  <si>
    <t>2159999</t>
  </si>
  <si>
    <t>216</t>
  </si>
  <si>
    <t>21602</t>
  </si>
  <si>
    <t>商业流通事务</t>
  </si>
  <si>
    <t>2160201</t>
  </si>
  <si>
    <t>2160202</t>
  </si>
  <si>
    <t>2160203</t>
  </si>
  <si>
    <t>2160216</t>
  </si>
  <si>
    <t>食品流通安全补贴</t>
  </si>
  <si>
    <t>2160217</t>
  </si>
  <si>
    <t>市场监测及信息管理</t>
  </si>
  <si>
    <t>2160218</t>
  </si>
  <si>
    <t>民贸企业补贴</t>
  </si>
  <si>
    <t>2160219</t>
  </si>
  <si>
    <t>民贸民品贷款贴息</t>
  </si>
  <si>
    <t>2160250</t>
  </si>
  <si>
    <t>2160299</t>
  </si>
  <si>
    <t>其他商业流通事务支出</t>
  </si>
  <si>
    <t>21605</t>
  </si>
  <si>
    <t>旅游业管理与服务支出</t>
  </si>
  <si>
    <t>2160501</t>
  </si>
  <si>
    <t>2160502</t>
  </si>
  <si>
    <t>2160503</t>
  </si>
  <si>
    <t>2160504</t>
  </si>
  <si>
    <t>旅游宣传</t>
  </si>
  <si>
    <t>2160505</t>
  </si>
  <si>
    <t>旅游行业业务管理</t>
  </si>
  <si>
    <t>2160599</t>
  </si>
  <si>
    <t>其他旅游业管理与服务支出</t>
  </si>
  <si>
    <t>21606</t>
  </si>
  <si>
    <t>涉外发展服务支出</t>
  </si>
  <si>
    <t>2160601</t>
  </si>
  <si>
    <t>2160602</t>
  </si>
  <si>
    <t>2160603</t>
  </si>
  <si>
    <t>2160607</t>
  </si>
  <si>
    <t>外商投资环境建设补助资金</t>
  </si>
  <si>
    <t>2160699</t>
  </si>
  <si>
    <t>其他涉外发展服务支出</t>
  </si>
  <si>
    <t>21699</t>
  </si>
  <si>
    <t>其他商业服务业等支出</t>
  </si>
  <si>
    <t>2169901</t>
  </si>
  <si>
    <t>服务业基础设施建设</t>
  </si>
  <si>
    <t>2169999</t>
  </si>
  <si>
    <t>217</t>
  </si>
  <si>
    <t>21701</t>
  </si>
  <si>
    <t>金融部门行政支出</t>
  </si>
  <si>
    <t>2170101</t>
  </si>
  <si>
    <t>2170102</t>
  </si>
  <si>
    <t>2170103</t>
  </si>
  <si>
    <t>2170104</t>
  </si>
  <si>
    <t>安全防卫</t>
  </si>
  <si>
    <t>2170150</t>
  </si>
  <si>
    <t>2170199</t>
  </si>
  <si>
    <t>金融部门其他行政支出</t>
  </si>
  <si>
    <t>21702</t>
  </si>
  <si>
    <t>金融部门监管支出</t>
  </si>
  <si>
    <t>2170201</t>
  </si>
  <si>
    <t>货币发行</t>
  </si>
  <si>
    <t>2170202</t>
  </si>
  <si>
    <t>金融服务</t>
  </si>
  <si>
    <t>2170203</t>
  </si>
  <si>
    <t>反假币</t>
  </si>
  <si>
    <t>2170204</t>
  </si>
  <si>
    <t>重点金融机构监管</t>
  </si>
  <si>
    <t>2170205</t>
  </si>
  <si>
    <t>金融稽查与案件处理</t>
  </si>
  <si>
    <t>2170206</t>
  </si>
  <si>
    <t>金融行业电子化建设</t>
  </si>
  <si>
    <t>2170207</t>
  </si>
  <si>
    <t>从业人员资格考试</t>
  </si>
  <si>
    <t>2170208</t>
  </si>
  <si>
    <t>反洗钱</t>
  </si>
  <si>
    <t>2170299</t>
  </si>
  <si>
    <t>金融部门其他监管支出</t>
  </si>
  <si>
    <t>21703</t>
  </si>
  <si>
    <t>金融发展支出</t>
  </si>
  <si>
    <t>2170301</t>
  </si>
  <si>
    <t>政策性银行亏损补贴</t>
  </si>
  <si>
    <t>2170302</t>
  </si>
  <si>
    <t>商业银行贷款贴息</t>
  </si>
  <si>
    <t>2170303</t>
  </si>
  <si>
    <t>补充资本金</t>
  </si>
  <si>
    <t>2170304</t>
  </si>
  <si>
    <t>风险基金补助</t>
  </si>
  <si>
    <t>2170399</t>
  </si>
  <si>
    <t>其他金融发展支出</t>
  </si>
  <si>
    <t>21799</t>
  </si>
  <si>
    <t>其他金融支出</t>
  </si>
  <si>
    <t>2179901</t>
  </si>
  <si>
    <t>219</t>
  </si>
  <si>
    <t>21901</t>
  </si>
  <si>
    <t>一般公共服务</t>
  </si>
  <si>
    <t>21902</t>
  </si>
  <si>
    <t>教育</t>
  </si>
  <si>
    <t>21903</t>
  </si>
  <si>
    <t>文化体育与传媒</t>
  </si>
  <si>
    <t>21904</t>
  </si>
  <si>
    <t>医疗卫生</t>
  </si>
  <si>
    <t>21905</t>
  </si>
  <si>
    <t>节能环保</t>
  </si>
  <si>
    <t>21906</t>
  </si>
  <si>
    <t>21907</t>
  </si>
  <si>
    <t>交通运输</t>
  </si>
  <si>
    <t>21908</t>
  </si>
  <si>
    <t>住房保障</t>
  </si>
  <si>
    <t>21999</t>
  </si>
  <si>
    <t>220</t>
  </si>
  <si>
    <t>22001</t>
  </si>
  <si>
    <t>国土资源事务</t>
  </si>
  <si>
    <t>2200101</t>
  </si>
  <si>
    <t>2200102</t>
  </si>
  <si>
    <t>2200103</t>
  </si>
  <si>
    <t>2200104</t>
  </si>
  <si>
    <t>国土资源规划及管理</t>
  </si>
  <si>
    <t>2200105</t>
  </si>
  <si>
    <t>土地资源调查</t>
  </si>
  <si>
    <t>2200106</t>
  </si>
  <si>
    <t>土地资源利用与保护</t>
  </si>
  <si>
    <t>2200107</t>
  </si>
  <si>
    <t>国土资源社会公益服务</t>
  </si>
  <si>
    <t>2200108</t>
  </si>
  <si>
    <t>国土资源行业业务管理</t>
  </si>
  <si>
    <t>2200109</t>
  </si>
  <si>
    <t>国土资源调查</t>
  </si>
  <si>
    <t>2200110</t>
  </si>
  <si>
    <t>国土整治</t>
  </si>
  <si>
    <t>2200111</t>
  </si>
  <si>
    <t>地质灾害防治</t>
  </si>
  <si>
    <t>2200112</t>
  </si>
  <si>
    <t>土地资源储备支出</t>
  </si>
  <si>
    <t>2200113</t>
  </si>
  <si>
    <t>地质矿产资源与环境调查</t>
  </si>
  <si>
    <t>2200114</t>
  </si>
  <si>
    <t>地质矿产资源利用与保护</t>
  </si>
  <si>
    <t>2200115</t>
  </si>
  <si>
    <t>地质转产项目财政贴息</t>
  </si>
  <si>
    <t>2200116</t>
  </si>
  <si>
    <t>国外风险勘查</t>
  </si>
  <si>
    <t>2200119</t>
  </si>
  <si>
    <t>地质勘查基金（周转金）支出</t>
  </si>
  <si>
    <t>2200150</t>
  </si>
  <si>
    <t>2200199</t>
  </si>
  <si>
    <t>其他国土资源事务支出</t>
  </si>
  <si>
    <t>22002</t>
  </si>
  <si>
    <t>海洋管理事务</t>
  </si>
  <si>
    <t>2200201</t>
  </si>
  <si>
    <t>2200202</t>
  </si>
  <si>
    <t>2200203</t>
  </si>
  <si>
    <t>2200204</t>
  </si>
  <si>
    <t>海域使用管理</t>
  </si>
  <si>
    <t>2200205</t>
  </si>
  <si>
    <t>海洋环境保护与监测</t>
  </si>
  <si>
    <t>2200206</t>
  </si>
  <si>
    <t>海洋调查评价</t>
  </si>
  <si>
    <t>2200207</t>
  </si>
  <si>
    <t>海洋权益维护</t>
  </si>
  <si>
    <t>2200208</t>
  </si>
  <si>
    <t>海洋执法监察</t>
  </si>
  <si>
    <t>2200209</t>
  </si>
  <si>
    <t>海洋防灾减灾</t>
  </si>
  <si>
    <t>2200210</t>
  </si>
  <si>
    <t>海洋卫星</t>
  </si>
  <si>
    <t>2200211</t>
  </si>
  <si>
    <t>极地考察</t>
  </si>
  <si>
    <t>2200212</t>
  </si>
  <si>
    <t>海洋矿产资源勘探研究</t>
  </si>
  <si>
    <t>2200213</t>
  </si>
  <si>
    <t>海港航标维护</t>
  </si>
  <si>
    <t>2200215</t>
  </si>
  <si>
    <t>海水淡化</t>
  </si>
  <si>
    <t>2200217</t>
  </si>
  <si>
    <t>无居民海岛使用金支出</t>
  </si>
  <si>
    <t>2200218</t>
  </si>
  <si>
    <t>海岛和海域保护</t>
  </si>
  <si>
    <t>2200250</t>
  </si>
  <si>
    <t>2200299</t>
  </si>
  <si>
    <t>其他海洋管理事务支出</t>
  </si>
  <si>
    <t>22003</t>
  </si>
  <si>
    <t>测绘事务</t>
  </si>
  <si>
    <t>2200301</t>
  </si>
  <si>
    <t>2200302</t>
  </si>
  <si>
    <t>2200303</t>
  </si>
  <si>
    <t>2200304</t>
  </si>
  <si>
    <t>基础测绘</t>
  </si>
  <si>
    <t>2200305</t>
  </si>
  <si>
    <t>航空摄影</t>
  </si>
  <si>
    <t>2200306</t>
  </si>
  <si>
    <t>测绘工程建设</t>
  </si>
  <si>
    <t>2200350</t>
  </si>
  <si>
    <t>2200399</t>
  </si>
  <si>
    <t>其他测绘事务支出</t>
  </si>
  <si>
    <t>22004</t>
  </si>
  <si>
    <t>地震事务</t>
  </si>
  <si>
    <t>2200401</t>
  </si>
  <si>
    <t>2200402</t>
  </si>
  <si>
    <t>2200403</t>
  </si>
  <si>
    <t>2200404</t>
  </si>
  <si>
    <t>地震监测</t>
  </si>
  <si>
    <t>2200405</t>
  </si>
  <si>
    <t>地震预测预报</t>
  </si>
  <si>
    <t>2200406</t>
  </si>
  <si>
    <t>地震灾害预防</t>
  </si>
  <si>
    <t>2200407</t>
  </si>
  <si>
    <t>地震应急救援</t>
  </si>
  <si>
    <t>2200408</t>
  </si>
  <si>
    <t>地震环境探察</t>
  </si>
  <si>
    <t>2200409</t>
  </si>
  <si>
    <t>防震减灾信息管理</t>
  </si>
  <si>
    <t>2200410</t>
  </si>
  <si>
    <t>防震减灾基础管理</t>
  </si>
  <si>
    <t>2200450</t>
  </si>
  <si>
    <t>地震事业机构</t>
  </si>
  <si>
    <t>2200499</t>
  </si>
  <si>
    <t>其他地震事务支出</t>
  </si>
  <si>
    <t>22005</t>
  </si>
  <si>
    <t>气象事务</t>
  </si>
  <si>
    <t>2200501</t>
  </si>
  <si>
    <t>2200502</t>
  </si>
  <si>
    <t>2200503</t>
  </si>
  <si>
    <t>2200504</t>
  </si>
  <si>
    <t>气象事业机构</t>
  </si>
  <si>
    <t>2200506</t>
  </si>
  <si>
    <t>气象探测</t>
  </si>
  <si>
    <t>2200507</t>
  </si>
  <si>
    <t>气象信息传输及管理</t>
  </si>
  <si>
    <t>2200508</t>
  </si>
  <si>
    <t>气象预报预测</t>
  </si>
  <si>
    <t>2200509</t>
  </si>
  <si>
    <t>气象服务</t>
  </si>
  <si>
    <t>2200510</t>
  </si>
  <si>
    <t>气象装备保障维护</t>
  </si>
  <si>
    <t>2200511</t>
  </si>
  <si>
    <t>气象基础设施建设与维修</t>
  </si>
  <si>
    <t>2200512</t>
  </si>
  <si>
    <t>气象卫星</t>
  </si>
  <si>
    <t>2200513</t>
  </si>
  <si>
    <t>气象法规与标准</t>
  </si>
  <si>
    <t>2200514</t>
  </si>
  <si>
    <t>气象资金审计稽查</t>
  </si>
  <si>
    <t>2200599</t>
  </si>
  <si>
    <t>其他气象事务支出</t>
  </si>
  <si>
    <t>22099</t>
  </si>
  <si>
    <t>其他国土海洋气象等支出</t>
  </si>
  <si>
    <t>2209901</t>
  </si>
  <si>
    <t>221</t>
  </si>
  <si>
    <t>22101</t>
  </si>
  <si>
    <t>保障性安居工程支出</t>
  </si>
  <si>
    <t>2210101</t>
  </si>
  <si>
    <t>廉租住房</t>
  </si>
  <si>
    <t>2210102</t>
  </si>
  <si>
    <t>沉陷区治理</t>
  </si>
  <si>
    <t>2210103</t>
  </si>
  <si>
    <t>棚户区改造</t>
  </si>
  <si>
    <t>2210104</t>
  </si>
  <si>
    <t>少数民族地区游牧民定居工程</t>
  </si>
  <si>
    <t>2210105</t>
  </si>
  <si>
    <t>农村危房改造</t>
  </si>
  <si>
    <t>2210106</t>
  </si>
  <si>
    <t>公共租赁住房</t>
  </si>
  <si>
    <t>2210107</t>
  </si>
  <si>
    <t>保障性住房租金补贴</t>
  </si>
  <si>
    <t>2210199</t>
  </si>
  <si>
    <t>其他保障性安居工程支出</t>
  </si>
  <si>
    <t>22102</t>
  </si>
  <si>
    <t>住房改革支出</t>
  </si>
  <si>
    <t>2210201</t>
  </si>
  <si>
    <t>住房公积金</t>
  </si>
  <si>
    <t>2210202</t>
  </si>
  <si>
    <t>提租补贴</t>
  </si>
  <si>
    <t>2210203</t>
  </si>
  <si>
    <t>购房补贴</t>
  </si>
  <si>
    <t>22103</t>
  </si>
  <si>
    <t>城乡社区住宅</t>
  </si>
  <si>
    <t>2210301</t>
  </si>
  <si>
    <t>公有住房建设和维修改造支出</t>
  </si>
  <si>
    <t>2210302</t>
  </si>
  <si>
    <t>住房公积金管理</t>
  </si>
  <si>
    <t>2210399</t>
  </si>
  <si>
    <t>其他城乡社区住宅支出</t>
  </si>
  <si>
    <t>222</t>
  </si>
  <si>
    <t>22201</t>
  </si>
  <si>
    <t>粮油事务</t>
  </si>
  <si>
    <t>2220101</t>
  </si>
  <si>
    <t>2220102</t>
  </si>
  <si>
    <t>2220103</t>
  </si>
  <si>
    <t>2220104</t>
  </si>
  <si>
    <t>粮食财务与审计支出</t>
  </si>
  <si>
    <t>2220105</t>
  </si>
  <si>
    <t>粮食信息统计</t>
  </si>
  <si>
    <t>2220106</t>
  </si>
  <si>
    <t>粮食专项业务活动</t>
  </si>
  <si>
    <t>2220107</t>
  </si>
  <si>
    <t>国家粮油差价补贴</t>
  </si>
  <si>
    <t>2220112</t>
  </si>
  <si>
    <t>粮食财务挂账利息补贴</t>
  </si>
  <si>
    <t>2220113</t>
  </si>
  <si>
    <t>粮食财务挂账消化款</t>
  </si>
  <si>
    <t>2220114</t>
  </si>
  <si>
    <t>处理陈化粮补贴</t>
  </si>
  <si>
    <t>2220115</t>
  </si>
  <si>
    <t>粮食风险基金</t>
  </si>
  <si>
    <t>2220118</t>
  </si>
  <si>
    <t>粮油市场调控专项资金</t>
  </si>
  <si>
    <t>2220150</t>
  </si>
  <si>
    <t>2220199</t>
  </si>
  <si>
    <t>其他粮油事务支出</t>
  </si>
  <si>
    <t>22202</t>
  </si>
  <si>
    <t>物资事务</t>
  </si>
  <si>
    <t>2220201</t>
  </si>
  <si>
    <t>2220202</t>
  </si>
  <si>
    <t>2220203</t>
  </si>
  <si>
    <t>2220204</t>
  </si>
  <si>
    <t>铁路专用线</t>
  </si>
  <si>
    <t>2220205</t>
  </si>
  <si>
    <t>护库武警和民兵支出</t>
  </si>
  <si>
    <t>2220206</t>
  </si>
  <si>
    <t>物资保管与保养</t>
  </si>
  <si>
    <t>2220207</t>
  </si>
  <si>
    <t>专项贷款利息</t>
  </si>
  <si>
    <t>2220209</t>
  </si>
  <si>
    <t>物资转移</t>
  </si>
  <si>
    <t>2220210</t>
  </si>
  <si>
    <t>物资轮换</t>
  </si>
  <si>
    <t>2220211</t>
  </si>
  <si>
    <t>仓库建设</t>
  </si>
  <si>
    <t>2220212</t>
  </si>
  <si>
    <t>仓库安防</t>
  </si>
  <si>
    <t>2220250</t>
  </si>
  <si>
    <t>2220299</t>
  </si>
  <si>
    <t>其他物资事务支出</t>
  </si>
  <si>
    <t>22203</t>
  </si>
  <si>
    <t>能源储备</t>
  </si>
  <si>
    <t>2220301</t>
  </si>
  <si>
    <t>石油储备支出</t>
  </si>
  <si>
    <t>2220303</t>
  </si>
  <si>
    <t>天然铀能源储备</t>
  </si>
  <si>
    <t>2220304</t>
  </si>
  <si>
    <t>煤炭储备</t>
  </si>
  <si>
    <t>2220399</t>
  </si>
  <si>
    <t>其他能源储备</t>
  </si>
  <si>
    <t>22204</t>
  </si>
  <si>
    <t>粮油储备</t>
  </si>
  <si>
    <t>2220401</t>
  </si>
  <si>
    <t>储备粮油补贴</t>
  </si>
  <si>
    <t>2220402</t>
  </si>
  <si>
    <t>储备粮油差价补贴</t>
  </si>
  <si>
    <t>2220403</t>
  </si>
  <si>
    <t>储备粮（油）库建设</t>
  </si>
  <si>
    <t>2220404</t>
  </si>
  <si>
    <t>最低收购价政策支出</t>
  </si>
  <si>
    <t>2220499</t>
  </si>
  <si>
    <t>其他粮油储备支出</t>
  </si>
  <si>
    <t>22205</t>
  </si>
  <si>
    <t>重要商品储备</t>
  </si>
  <si>
    <t>2220501</t>
  </si>
  <si>
    <t>棉花储备</t>
  </si>
  <si>
    <t>2220502</t>
  </si>
  <si>
    <t>食糖储备</t>
  </si>
  <si>
    <t>2220503</t>
  </si>
  <si>
    <t>肉类储备</t>
  </si>
  <si>
    <t>2220504</t>
  </si>
  <si>
    <t>化肥储备</t>
  </si>
  <si>
    <t>2220505</t>
  </si>
  <si>
    <t>农药储备</t>
  </si>
  <si>
    <t>2220506</t>
  </si>
  <si>
    <t>边销茶储备</t>
  </si>
  <si>
    <t>2220507</t>
  </si>
  <si>
    <t>羊毛储备</t>
  </si>
  <si>
    <t>2220508</t>
  </si>
  <si>
    <t>医药储备</t>
  </si>
  <si>
    <t>2220509</t>
  </si>
  <si>
    <t>食盐储备</t>
  </si>
  <si>
    <t>2220510</t>
  </si>
  <si>
    <t>战略物资储备</t>
  </si>
  <si>
    <t>2220599</t>
  </si>
  <si>
    <t>其他重要商品储备支出</t>
  </si>
  <si>
    <t>227</t>
  </si>
  <si>
    <t>229</t>
  </si>
  <si>
    <t>22902</t>
  </si>
  <si>
    <t>年初预留</t>
  </si>
  <si>
    <t>22999</t>
  </si>
  <si>
    <t>2299901</t>
  </si>
  <si>
    <t>232</t>
  </si>
  <si>
    <t>23203</t>
  </si>
  <si>
    <t>地方政府一般债务付息支出</t>
  </si>
  <si>
    <t>2320301</t>
  </si>
  <si>
    <t>地方政府一般债券付息支出</t>
  </si>
  <si>
    <t>2320302</t>
  </si>
  <si>
    <t>地方政府向外国政府借款付息支出</t>
  </si>
  <si>
    <t>2320303</t>
  </si>
  <si>
    <t>地方政府向国际组织借款付息支出</t>
  </si>
  <si>
    <t>2320304</t>
  </si>
  <si>
    <t>地方政府其他一般债务付息支出</t>
  </si>
  <si>
    <t>2018年一般公共预算基本支出执行情况表(政府预算支出经济分类）</t>
  </si>
  <si>
    <t xml:space="preserve">单位：万元    </t>
  </si>
  <si>
    <t>项目代码</t>
  </si>
  <si>
    <t>执行数为预算数%</t>
  </si>
  <si>
    <t>机关工资福利支出</t>
  </si>
  <si>
    <t>50101</t>
  </si>
  <si>
    <t>工资奖金津补贴</t>
  </si>
  <si>
    <t>50102</t>
  </si>
  <si>
    <t>社会保障缴费</t>
  </si>
  <si>
    <t>50103</t>
  </si>
  <si>
    <t>50199</t>
  </si>
  <si>
    <t>其他工资福利支出</t>
  </si>
  <si>
    <t>502</t>
  </si>
  <si>
    <t>机关商品和服务支出</t>
  </si>
  <si>
    <t>50201</t>
  </si>
  <si>
    <t>办公经费</t>
  </si>
  <si>
    <t>50202</t>
  </si>
  <si>
    <t>会议费</t>
  </si>
  <si>
    <t>50203</t>
  </si>
  <si>
    <t>培训费</t>
  </si>
  <si>
    <t>50204</t>
  </si>
  <si>
    <t>专用材料购置费</t>
  </si>
  <si>
    <t>50205</t>
  </si>
  <si>
    <t>委托业务费</t>
  </si>
  <si>
    <t>50206</t>
  </si>
  <si>
    <t>公务接待费</t>
  </si>
  <si>
    <t>50207</t>
  </si>
  <si>
    <t>因公出国（境）费用</t>
  </si>
  <si>
    <t>50208</t>
  </si>
  <si>
    <t>公务用车运行维护费</t>
  </si>
  <si>
    <t>50209</t>
  </si>
  <si>
    <t>维修(护)费</t>
  </si>
  <si>
    <t>50299</t>
  </si>
  <si>
    <t>其他商品和服务支出</t>
  </si>
  <si>
    <t>503</t>
  </si>
  <si>
    <t>机关资本性支出（一）</t>
  </si>
  <si>
    <t>50301</t>
  </si>
  <si>
    <t>房屋建筑物购建</t>
  </si>
  <si>
    <t>50302</t>
  </si>
  <si>
    <t>基础设施建设</t>
  </si>
  <si>
    <t>50303</t>
  </si>
  <si>
    <t>公务用车购置</t>
  </si>
  <si>
    <t>50305</t>
  </si>
  <si>
    <t>土地征迁补偿和安置支出</t>
  </si>
  <si>
    <t>50306</t>
  </si>
  <si>
    <t>设备购置</t>
  </si>
  <si>
    <t>50307</t>
  </si>
  <si>
    <t>大型修缮</t>
  </si>
  <si>
    <t>50399</t>
  </si>
  <si>
    <t>其他资本性支出</t>
  </si>
  <si>
    <t>504</t>
  </si>
  <si>
    <t>机关资本性支出（二）</t>
  </si>
  <si>
    <t>50401</t>
  </si>
  <si>
    <t>50402</t>
  </si>
  <si>
    <t>50403</t>
  </si>
  <si>
    <t>50404</t>
  </si>
  <si>
    <t>50405</t>
  </si>
  <si>
    <t>50499</t>
  </si>
  <si>
    <t>505</t>
  </si>
  <si>
    <t>对事业单位经常性补助</t>
  </si>
  <si>
    <t>50501</t>
  </si>
  <si>
    <t>工资福利支出</t>
  </si>
  <si>
    <t>50502</t>
  </si>
  <si>
    <t>商品和服务支出</t>
  </si>
  <si>
    <t>50599</t>
  </si>
  <si>
    <t>其他对事业单位补助</t>
  </si>
  <si>
    <t>506</t>
  </si>
  <si>
    <t>对事业单位资本性补助</t>
  </si>
  <si>
    <t>50601</t>
  </si>
  <si>
    <t>资本性支出（一）</t>
  </si>
  <si>
    <t>50602</t>
  </si>
  <si>
    <t>资本性支出（二）</t>
  </si>
  <si>
    <t>507</t>
  </si>
  <si>
    <t>对企业补助</t>
  </si>
  <si>
    <t>50701</t>
  </si>
  <si>
    <t>费用补贴</t>
  </si>
  <si>
    <t>50702</t>
  </si>
  <si>
    <t>利息补贴</t>
  </si>
  <si>
    <t>50799</t>
  </si>
  <si>
    <t>其他对企业补助</t>
  </si>
  <si>
    <t>508</t>
  </si>
  <si>
    <t>对企业资本性支出</t>
  </si>
  <si>
    <t>50801</t>
  </si>
  <si>
    <t>对企业资本性支出（一）</t>
  </si>
  <si>
    <t>50802</t>
  </si>
  <si>
    <t>对企业资本性支出（二）</t>
  </si>
  <si>
    <t>509</t>
  </si>
  <si>
    <t>对个人和家庭的补助</t>
  </si>
  <si>
    <t>50901</t>
  </si>
  <si>
    <t>社会福利和救助</t>
  </si>
  <si>
    <t>50902</t>
  </si>
  <si>
    <t>助学金</t>
  </si>
  <si>
    <t>50903</t>
  </si>
  <si>
    <t>个人农业生产补贴</t>
  </si>
  <si>
    <t>50905</t>
  </si>
  <si>
    <t>离退休费</t>
  </si>
  <si>
    <t>50999</t>
  </si>
  <si>
    <t>其他对个人和家庭补助</t>
  </si>
  <si>
    <t>510</t>
  </si>
  <si>
    <t>对社会保障基金补助</t>
  </si>
  <si>
    <t>51002</t>
  </si>
  <si>
    <t>对社会保险基金补助</t>
  </si>
  <si>
    <t>51003</t>
  </si>
  <si>
    <t>511</t>
  </si>
  <si>
    <t>债务利息及费用支出</t>
  </si>
  <si>
    <t>51101</t>
  </si>
  <si>
    <t>国内债务付息</t>
  </si>
  <si>
    <t>51102</t>
  </si>
  <si>
    <t>国外债务付息</t>
  </si>
  <si>
    <t>51103</t>
  </si>
  <si>
    <t>国内债务发行费用</t>
  </si>
  <si>
    <t>51104</t>
  </si>
  <si>
    <t>国外债务发行费用</t>
  </si>
  <si>
    <t>512</t>
  </si>
  <si>
    <t>债务还本支出</t>
  </si>
  <si>
    <t>51201</t>
  </si>
  <si>
    <t>国内债务还本</t>
  </si>
  <si>
    <t>51202</t>
  </si>
  <si>
    <t>国外债务还本</t>
  </si>
  <si>
    <t>513</t>
  </si>
  <si>
    <t>转移性支出</t>
  </si>
  <si>
    <t>51301</t>
  </si>
  <si>
    <t>上下级政府间转移性支出</t>
  </si>
  <si>
    <t>51302</t>
  </si>
  <si>
    <t>51303</t>
  </si>
  <si>
    <t>债务转贷</t>
  </si>
  <si>
    <t>51304</t>
  </si>
  <si>
    <t>调出资金</t>
  </si>
  <si>
    <t>514</t>
  </si>
  <si>
    <t>预备费及预留</t>
  </si>
  <si>
    <t>51401</t>
  </si>
  <si>
    <t>51402</t>
  </si>
  <si>
    <t>预留</t>
  </si>
  <si>
    <t>599</t>
  </si>
  <si>
    <t>59906</t>
  </si>
  <si>
    <t>赠与</t>
  </si>
  <si>
    <t>59907</t>
  </si>
  <si>
    <t>59908</t>
  </si>
  <si>
    <t>对民间非营利组织和群众性自治组织补贴</t>
  </si>
  <si>
    <t>59999</t>
  </si>
  <si>
    <t>2018年“三公”经费支出预算执行情况表</t>
  </si>
  <si>
    <t>项    目</t>
  </si>
  <si>
    <t>公务用车购置及运行费</t>
  </si>
  <si>
    <t>其中：公务用车运行维护费</t>
  </si>
  <si>
    <t xml:space="preserve">      公务用车购置费</t>
  </si>
  <si>
    <t>合    计</t>
  </si>
  <si>
    <r>
      <rPr>
        <sz val="12"/>
        <rFont val="宋体"/>
        <charset val="134"/>
      </rPr>
      <t>注：按照党中央、国务院以及部门预算管理有关规定，“三公”经费包括因公出国（境）费、公务用车购置及运行费和公务接待费。1</t>
    </r>
    <r>
      <rPr>
        <sz val="11"/>
        <color theme="1"/>
        <rFont val="等线"/>
        <charset val="134"/>
      </rPr>
      <t>.</t>
    </r>
    <r>
      <rPr>
        <sz val="12"/>
        <rFont val="宋体"/>
        <charset val="134"/>
      </rPr>
      <t>因公出国（境）费，指单位工作人员公务出国（境）的住宿费、旅费、伙食补助费、杂费、培训费等支出。</t>
    </r>
    <r>
      <rPr>
        <sz val="11"/>
        <color theme="1"/>
        <rFont val="等线"/>
        <charset val="134"/>
      </rPr>
      <t>2.</t>
    </r>
    <r>
      <rPr>
        <sz val="12"/>
        <rFont val="宋体"/>
        <charset val="134"/>
      </rPr>
      <t>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  </r>
    <r>
      <rPr>
        <sz val="11"/>
        <color theme="1"/>
        <rFont val="等线"/>
        <charset val="134"/>
      </rPr>
      <t>3.</t>
    </r>
    <r>
      <rPr>
        <sz val="12"/>
        <rFont val="宋体"/>
        <charset val="134"/>
      </rPr>
      <t>公务接待费，指单位按规定开支的各类公务接待（含外宾接待）支出。</t>
    </r>
  </si>
  <si>
    <t>2019年一般公共预算收入预算表</t>
  </si>
  <si>
    <t>2019年预算数</t>
  </si>
  <si>
    <t>预算数为上年执行数%</t>
  </si>
  <si>
    <t>小计</t>
  </si>
  <si>
    <t>经开区</t>
  </si>
  <si>
    <t>2019年一般公共预算支出预算表</t>
  </si>
  <si>
    <t>市本级</t>
  </si>
  <si>
    <t>高新区</t>
  </si>
  <si>
    <t>平原示范区</t>
  </si>
  <si>
    <t>文化旅游体育与传媒支出</t>
  </si>
  <si>
    <t>卫生健康支出</t>
  </si>
  <si>
    <t>自然资源海洋气象等支出</t>
  </si>
  <si>
    <t>灾害防治及应急管理支出</t>
  </si>
  <si>
    <t>债务发行费用支出</t>
  </si>
  <si>
    <t>2019年本级预算支出预算明细表（功能分类）</t>
  </si>
  <si>
    <t>288</t>
  </si>
  <si>
    <t>958</t>
  </si>
  <si>
    <t>2774</t>
  </si>
  <si>
    <t>237</t>
  </si>
  <si>
    <t>2537</t>
  </si>
  <si>
    <t>23</t>
  </si>
  <si>
    <t>16</t>
  </si>
  <si>
    <t>4</t>
  </si>
  <si>
    <t>3</t>
  </si>
  <si>
    <t>3439</t>
  </si>
  <si>
    <t>口岸管理</t>
  </si>
  <si>
    <t>2010909</t>
  </si>
  <si>
    <t>海关关务</t>
  </si>
  <si>
    <t>2010910</t>
  </si>
  <si>
    <t>关税征管</t>
  </si>
  <si>
    <t>2010911</t>
  </si>
  <si>
    <t>海关监管</t>
  </si>
  <si>
    <t>2010912</t>
  </si>
  <si>
    <t>检验检疫</t>
  </si>
  <si>
    <t>365</t>
  </si>
  <si>
    <t>176</t>
  </si>
  <si>
    <t>165</t>
  </si>
  <si>
    <t>11</t>
  </si>
  <si>
    <t>5365</t>
  </si>
  <si>
    <t>153</t>
  </si>
  <si>
    <t>5004</t>
  </si>
  <si>
    <t>2011410</t>
  </si>
  <si>
    <t>商标管理</t>
  </si>
  <si>
    <t>2011411</t>
  </si>
  <si>
    <t>原产地地理标志管理</t>
  </si>
  <si>
    <t>港澳台事务</t>
  </si>
  <si>
    <t>其他港澳台事务支出</t>
  </si>
  <si>
    <t>2012906</t>
  </si>
  <si>
    <t>工会事务</t>
  </si>
  <si>
    <t>2013204</t>
  </si>
  <si>
    <t>公务员事务</t>
  </si>
  <si>
    <t>2013404</t>
  </si>
  <si>
    <t>2013405</t>
  </si>
  <si>
    <t>1</t>
  </si>
  <si>
    <t>20137</t>
  </si>
  <si>
    <t>网信事务</t>
  </si>
  <si>
    <t>2013701</t>
  </si>
  <si>
    <t>2013702</t>
  </si>
  <si>
    <t>2013703</t>
  </si>
  <si>
    <t>2013750</t>
  </si>
  <si>
    <t>2013799</t>
  </si>
  <si>
    <t>其他网信事务支出</t>
  </si>
  <si>
    <t>20138</t>
  </si>
  <si>
    <t>市场监督管理事务</t>
  </si>
  <si>
    <t>2013801</t>
  </si>
  <si>
    <t>2013802</t>
  </si>
  <si>
    <t>2013803</t>
  </si>
  <si>
    <t>2013804</t>
  </si>
  <si>
    <t>市场监督管理专项</t>
  </si>
  <si>
    <t>2013805</t>
  </si>
  <si>
    <t>市场监管执法</t>
  </si>
  <si>
    <t>2013806</t>
  </si>
  <si>
    <t>2013807</t>
  </si>
  <si>
    <t>价格监督检查</t>
  </si>
  <si>
    <t>2013808</t>
  </si>
  <si>
    <t>2013809</t>
  </si>
  <si>
    <t>市场监督管理技术支持</t>
  </si>
  <si>
    <t>2013810</t>
  </si>
  <si>
    <t>2013811</t>
  </si>
  <si>
    <t>2013812</t>
  </si>
  <si>
    <t>2013813</t>
  </si>
  <si>
    <t>2013814</t>
  </si>
  <si>
    <t>2013850</t>
  </si>
  <si>
    <t>2013899</t>
  </si>
  <si>
    <t>其他市场监督管理事务</t>
  </si>
  <si>
    <t>643</t>
  </si>
  <si>
    <t>驻外使领馆（团、处）</t>
  </si>
  <si>
    <t>20208</t>
  </si>
  <si>
    <t>国际发展合作</t>
  </si>
  <si>
    <t>2020801</t>
  </si>
  <si>
    <t>2020802</t>
  </si>
  <si>
    <t>2020803</t>
  </si>
  <si>
    <t>2020850</t>
  </si>
  <si>
    <t>2020899</t>
  </si>
  <si>
    <t>其他国际发展合作支出</t>
  </si>
  <si>
    <t>武装警察部队</t>
  </si>
  <si>
    <t>其他武装警察部队支出</t>
  </si>
  <si>
    <t>2040220</t>
  </si>
  <si>
    <t>执法办案</t>
  </si>
  <si>
    <t>2040221</t>
  </si>
  <si>
    <t>特别业务</t>
  </si>
  <si>
    <t>2040410</t>
  </si>
  <si>
    <t>检察监督</t>
  </si>
  <si>
    <t>国家统一法律职业资格考试</t>
  </si>
  <si>
    <t>2040612</t>
  </si>
  <si>
    <t>2040613</t>
  </si>
  <si>
    <t>2040707</t>
  </si>
  <si>
    <t>2040807</t>
  </si>
  <si>
    <t>2041007</t>
  </si>
  <si>
    <t>缉私业务</t>
  </si>
  <si>
    <t>3351</t>
  </si>
  <si>
    <t>2682</t>
  </si>
  <si>
    <t>669</t>
  </si>
  <si>
    <t>2536</t>
  </si>
  <si>
    <t>9</t>
  </si>
  <si>
    <t>200</t>
  </si>
  <si>
    <t>48</t>
  </si>
  <si>
    <t>100</t>
  </si>
  <si>
    <t>2179</t>
  </si>
  <si>
    <t>45</t>
  </si>
  <si>
    <t>文化和旅游</t>
  </si>
  <si>
    <t>文化和旅游交流与合作</t>
  </si>
  <si>
    <t>文化和旅游市场管理</t>
  </si>
  <si>
    <t>2070113</t>
  </si>
  <si>
    <t>2070114</t>
  </si>
  <si>
    <t>其他文化和旅游支出</t>
  </si>
  <si>
    <t>20706</t>
  </si>
  <si>
    <t>新闻出版电影</t>
  </si>
  <si>
    <t>2070601</t>
  </si>
  <si>
    <t>2070602</t>
  </si>
  <si>
    <t>2070603</t>
  </si>
  <si>
    <t>2070604</t>
  </si>
  <si>
    <t>2070605</t>
  </si>
  <si>
    <t>2070606</t>
  </si>
  <si>
    <t>2070607</t>
  </si>
  <si>
    <t>2070699</t>
  </si>
  <si>
    <t>其他新闻出版电影支出</t>
  </si>
  <si>
    <t>20708</t>
  </si>
  <si>
    <t>广播电视</t>
  </si>
  <si>
    <t>2070801</t>
  </si>
  <si>
    <t>2070802</t>
  </si>
  <si>
    <t>2070803</t>
  </si>
  <si>
    <t>2070804</t>
  </si>
  <si>
    <t>2070805</t>
  </si>
  <si>
    <t>2070899</t>
  </si>
  <si>
    <t>其他广播电视支出</t>
  </si>
  <si>
    <t>2222</t>
  </si>
  <si>
    <t>19</t>
  </si>
  <si>
    <t>40</t>
  </si>
  <si>
    <t>257</t>
  </si>
  <si>
    <t>7</t>
  </si>
  <si>
    <t>2080905</t>
  </si>
  <si>
    <t>22</t>
  </si>
  <si>
    <t>12</t>
  </si>
  <si>
    <t>26</t>
  </si>
  <si>
    <t>交强险增值税补助基金支出</t>
  </si>
  <si>
    <t>963</t>
  </si>
  <si>
    <t>344</t>
  </si>
  <si>
    <t>20</t>
  </si>
  <si>
    <t>20828</t>
  </si>
  <si>
    <t>退役军人管理事务</t>
  </si>
  <si>
    <t>2082801</t>
  </si>
  <si>
    <t>2082802</t>
  </si>
  <si>
    <t>2082803</t>
  </si>
  <si>
    <t>2082804</t>
  </si>
  <si>
    <t>2082805</t>
  </si>
  <si>
    <t>2082850</t>
  </si>
  <si>
    <t>2082899</t>
  </si>
  <si>
    <t>其他退役军人事务管理支出</t>
  </si>
  <si>
    <t>209</t>
  </si>
  <si>
    <t>社会保险基金支出</t>
  </si>
  <si>
    <t>20901</t>
  </si>
  <si>
    <t>企业职工基本养老保险基金支出</t>
  </si>
  <si>
    <t>2090101</t>
  </si>
  <si>
    <t>基本养老金</t>
  </si>
  <si>
    <t>2090102</t>
  </si>
  <si>
    <t>医疗补助金</t>
  </si>
  <si>
    <t>2090103</t>
  </si>
  <si>
    <t>丧葬抚恤补助</t>
  </si>
  <si>
    <t>2090199</t>
  </si>
  <si>
    <t>其他企业职工基本养老保险基金支出</t>
  </si>
  <si>
    <t>20902</t>
  </si>
  <si>
    <t>失业保险基金支出</t>
  </si>
  <si>
    <t>2090201</t>
  </si>
  <si>
    <t>失业保险金</t>
  </si>
  <si>
    <t>2090202</t>
  </si>
  <si>
    <t>医疗保险费</t>
  </si>
  <si>
    <t>2090203</t>
  </si>
  <si>
    <t>2090204</t>
  </si>
  <si>
    <t>职业培训和职业介绍补贴</t>
  </si>
  <si>
    <t>2090205</t>
  </si>
  <si>
    <t>技能提升补贴支出</t>
  </si>
  <si>
    <t>2090299</t>
  </si>
  <si>
    <t>其他失业保险基金支出</t>
  </si>
  <si>
    <t>20903</t>
  </si>
  <si>
    <t>职工基本医疗保险基金支出</t>
  </si>
  <si>
    <t>2090301</t>
  </si>
  <si>
    <t>职工基本医疗保险统筹基金</t>
  </si>
  <si>
    <t>2090302</t>
  </si>
  <si>
    <t>职工基本医疗保险个人账户基金</t>
  </si>
  <si>
    <t>2090399</t>
  </si>
  <si>
    <t>其他职工基本医疗保险基金支出</t>
  </si>
  <si>
    <t>20904</t>
  </si>
  <si>
    <t>工伤保险基金支出</t>
  </si>
  <si>
    <t>2090401</t>
  </si>
  <si>
    <t>工伤保险待遇</t>
  </si>
  <si>
    <t>2090402</t>
  </si>
  <si>
    <t>劳动能力鉴定支出</t>
  </si>
  <si>
    <t>2090403</t>
  </si>
  <si>
    <t>工伤预防费用支出</t>
  </si>
  <si>
    <t>2090499</t>
  </si>
  <si>
    <t>其他工伤保险基金支出</t>
  </si>
  <si>
    <t>20905</t>
  </si>
  <si>
    <t>生育保险基金支出</t>
  </si>
  <si>
    <t>2090501</t>
  </si>
  <si>
    <t>生育医疗费用支出</t>
  </si>
  <si>
    <t>2090502</t>
  </si>
  <si>
    <t>生育津贴支出</t>
  </si>
  <si>
    <t>2090599</t>
  </si>
  <si>
    <t>其他生育保险基金支出</t>
  </si>
  <si>
    <t>20910</t>
  </si>
  <si>
    <t>城乡居民基本养老保险基金支出</t>
  </si>
  <si>
    <t>2091001</t>
  </si>
  <si>
    <t>基础养老金支出</t>
  </si>
  <si>
    <t>2091002</t>
  </si>
  <si>
    <t>个人账户养老金支出</t>
  </si>
  <si>
    <t>2091003</t>
  </si>
  <si>
    <t>丧葬抚恤补助支出</t>
  </si>
  <si>
    <t>2091099</t>
  </si>
  <si>
    <t>其他城乡居民基本养老保险基金支出</t>
  </si>
  <si>
    <t>20911</t>
  </si>
  <si>
    <t>机关事业单位基本养老保险基金支出</t>
  </si>
  <si>
    <t>2091101</t>
  </si>
  <si>
    <t>基本养老金支出</t>
  </si>
  <si>
    <t>2091199</t>
  </si>
  <si>
    <t>其他机关事业单位基本养老保险基金支出</t>
  </si>
  <si>
    <t>20912</t>
  </si>
  <si>
    <t>城乡居民基本医疗保险基金支出</t>
  </si>
  <si>
    <t>2091201</t>
  </si>
  <si>
    <t>城乡居民基本医疗保险基金医疗待遇支出</t>
  </si>
  <si>
    <t>2091202</t>
  </si>
  <si>
    <t>大病医疗保险支出</t>
  </si>
  <si>
    <t>2091299</t>
  </si>
  <si>
    <t>其他城乡居民基本医疗保险基金支出</t>
  </si>
  <si>
    <t>20999</t>
  </si>
  <si>
    <t>其他社会保险基金支出</t>
  </si>
  <si>
    <t>卫生健康管理事务</t>
  </si>
  <si>
    <t>6</t>
  </si>
  <si>
    <t>其他卫生健康管理事务支出</t>
  </si>
  <si>
    <t>32</t>
  </si>
  <si>
    <t>145</t>
  </si>
  <si>
    <t>38</t>
  </si>
  <si>
    <t>15</t>
  </si>
  <si>
    <t>178</t>
  </si>
  <si>
    <t>61</t>
  </si>
  <si>
    <t>56</t>
  </si>
  <si>
    <t>财政对职工基本医疗保险基金的补助</t>
  </si>
  <si>
    <t>18</t>
  </si>
  <si>
    <t>21015</t>
  </si>
  <si>
    <t>医疗保障管理事务</t>
  </si>
  <si>
    <t>2101501</t>
  </si>
  <si>
    <t>2101502</t>
  </si>
  <si>
    <t>2101503</t>
  </si>
  <si>
    <t>2101504</t>
  </si>
  <si>
    <t>2101505</t>
  </si>
  <si>
    <t>医疗保障政策管理</t>
  </si>
  <si>
    <t>2101506</t>
  </si>
  <si>
    <t>医疗保障经办事务</t>
  </si>
  <si>
    <t>2101550</t>
  </si>
  <si>
    <t>2101599</t>
  </si>
  <si>
    <t>其他医疗保障管理事务支出</t>
  </si>
  <si>
    <t>21016</t>
  </si>
  <si>
    <t>老龄卫生健康事务</t>
  </si>
  <si>
    <t>2101601</t>
  </si>
  <si>
    <t>其他卫生健康支出</t>
  </si>
  <si>
    <t>2855</t>
  </si>
  <si>
    <t>188</t>
  </si>
  <si>
    <t>生态环境保护宣传</t>
  </si>
  <si>
    <t>生态环境国际合作及履约</t>
  </si>
  <si>
    <t>生态环境保护行政许可</t>
  </si>
  <si>
    <t>28</t>
  </si>
  <si>
    <t>1232</t>
  </si>
  <si>
    <t>17</t>
  </si>
  <si>
    <t>2</t>
  </si>
  <si>
    <t>425</t>
  </si>
  <si>
    <t>233</t>
  </si>
  <si>
    <t>生态环境监测与信息</t>
  </si>
  <si>
    <t>13</t>
  </si>
  <si>
    <t>生态环境执法监察</t>
  </si>
  <si>
    <t>525</t>
  </si>
  <si>
    <t>10079</t>
  </si>
  <si>
    <t>6795</t>
  </si>
  <si>
    <t>1811</t>
  </si>
  <si>
    <t>124</t>
  </si>
  <si>
    <t>2129901</t>
  </si>
  <si>
    <t>1296</t>
  </si>
  <si>
    <t>林业和草原</t>
  </si>
  <si>
    <t>34</t>
  </si>
  <si>
    <t>事业机构</t>
  </si>
  <si>
    <t>24</t>
  </si>
  <si>
    <t>技术推广</t>
  </si>
  <si>
    <t>自然保护区等管理</t>
  </si>
  <si>
    <t>执法与监督</t>
  </si>
  <si>
    <t>产业化管理</t>
  </si>
  <si>
    <t>贷款贴息</t>
  </si>
  <si>
    <t>防灾减灾</t>
  </si>
  <si>
    <t>2130235</t>
  </si>
  <si>
    <t>国家公园</t>
  </si>
  <si>
    <t>2130236</t>
  </si>
  <si>
    <t>草原管理</t>
  </si>
  <si>
    <t>2130237</t>
  </si>
  <si>
    <t>行业业务管理</t>
  </si>
  <si>
    <t>其他林业和草原支出</t>
  </si>
  <si>
    <t>10</t>
  </si>
  <si>
    <t>529</t>
  </si>
  <si>
    <t>430</t>
  </si>
  <si>
    <t>930</t>
  </si>
  <si>
    <t>车辆购置税用于老旧汽车报废更新补贴</t>
  </si>
  <si>
    <t>170</t>
  </si>
  <si>
    <t>150</t>
  </si>
  <si>
    <t>574</t>
  </si>
  <si>
    <t>70</t>
  </si>
  <si>
    <t>241</t>
  </si>
  <si>
    <t>263</t>
  </si>
  <si>
    <t>利息费用补贴支出</t>
  </si>
  <si>
    <t>47</t>
  </si>
  <si>
    <t>自然资源事务</t>
  </si>
  <si>
    <t>自然资源规划及管理</t>
  </si>
  <si>
    <t>14</t>
  </si>
  <si>
    <t>自然资源社会公益服务</t>
  </si>
  <si>
    <t>自然资源行业业务管理</t>
  </si>
  <si>
    <t>自然资源调查</t>
  </si>
  <si>
    <t>8</t>
  </si>
  <si>
    <t>其他自然资源事务支出</t>
  </si>
  <si>
    <t>其他自然资源海洋气象等支出</t>
  </si>
  <si>
    <t>7385</t>
  </si>
  <si>
    <t>7384</t>
  </si>
  <si>
    <t>石油储备</t>
  </si>
  <si>
    <t>其他能源储备支出</t>
  </si>
  <si>
    <t>224</t>
  </si>
  <si>
    <t>501</t>
  </si>
  <si>
    <t>22401</t>
  </si>
  <si>
    <t>应急管理事务</t>
  </si>
  <si>
    <t>2240101</t>
  </si>
  <si>
    <t>2240102</t>
  </si>
  <si>
    <t>2240103</t>
  </si>
  <si>
    <t>2240104</t>
  </si>
  <si>
    <t>灾害风险防治</t>
  </si>
  <si>
    <t>2240105</t>
  </si>
  <si>
    <t>2240106</t>
  </si>
  <si>
    <t>安全监管</t>
  </si>
  <si>
    <t>2240107</t>
  </si>
  <si>
    <t>安全生产基础</t>
  </si>
  <si>
    <t>2240108</t>
  </si>
  <si>
    <t>应急救援</t>
  </si>
  <si>
    <t>2240109</t>
  </si>
  <si>
    <t>应急管理</t>
  </si>
  <si>
    <t>2240150</t>
  </si>
  <si>
    <t>2240199</t>
  </si>
  <si>
    <t>其他应急管理支出</t>
  </si>
  <si>
    <t>22402</t>
  </si>
  <si>
    <t>消防事务</t>
  </si>
  <si>
    <t>494</t>
  </si>
  <si>
    <t>2240201</t>
  </si>
  <si>
    <t>2240202</t>
  </si>
  <si>
    <t>2240203</t>
  </si>
  <si>
    <t>2240204</t>
  </si>
  <si>
    <t>消防应急救援</t>
  </si>
  <si>
    <t>2240299</t>
  </si>
  <si>
    <t>其他消防事务支出</t>
  </si>
  <si>
    <t>22403</t>
  </si>
  <si>
    <t>森林消防事务</t>
  </si>
  <si>
    <t>2240301</t>
  </si>
  <si>
    <t>2240302</t>
  </si>
  <si>
    <t>2240303</t>
  </si>
  <si>
    <t>2240304</t>
  </si>
  <si>
    <t>森林消防应急救援</t>
  </si>
  <si>
    <t>2240399</t>
  </si>
  <si>
    <t>其他森林消防事务支出</t>
  </si>
  <si>
    <t>22404</t>
  </si>
  <si>
    <t>煤矿安全</t>
  </si>
  <si>
    <t>2240401</t>
  </si>
  <si>
    <t>2240402</t>
  </si>
  <si>
    <t>2240403</t>
  </si>
  <si>
    <t>2240404</t>
  </si>
  <si>
    <t>煤矿安全监察事务</t>
  </si>
  <si>
    <t>2240405</t>
  </si>
  <si>
    <t>煤矿应急救援事务</t>
  </si>
  <si>
    <t>2240450</t>
  </si>
  <si>
    <t>2240499</t>
  </si>
  <si>
    <t>其他煤矿安全支出</t>
  </si>
  <si>
    <t>22405</t>
  </si>
  <si>
    <t>2240501</t>
  </si>
  <si>
    <t>2240502</t>
  </si>
  <si>
    <t>2240503</t>
  </si>
  <si>
    <t>2240504</t>
  </si>
  <si>
    <t>2240505</t>
  </si>
  <si>
    <t>2240506</t>
  </si>
  <si>
    <t>2240507</t>
  </si>
  <si>
    <t>2240508</t>
  </si>
  <si>
    <t>2240509</t>
  </si>
  <si>
    <t>2240510</t>
  </si>
  <si>
    <t>2240550</t>
  </si>
  <si>
    <t>2240599</t>
  </si>
  <si>
    <t>22406</t>
  </si>
  <si>
    <t>自然灾害防治</t>
  </si>
  <si>
    <t>2240601</t>
  </si>
  <si>
    <t>2240602</t>
  </si>
  <si>
    <t>森林草原防灾减灾</t>
  </si>
  <si>
    <t>2240699</t>
  </si>
  <si>
    <t>其他自然灾害防治支出</t>
  </si>
  <si>
    <t>22407</t>
  </si>
  <si>
    <t>自然灾害救灾及恢复重建支出</t>
  </si>
  <si>
    <t>2240701</t>
  </si>
  <si>
    <t>2240702</t>
  </si>
  <si>
    <t>2240703</t>
  </si>
  <si>
    <t>自然灾害救灾补助</t>
  </si>
  <si>
    <t>2240704</t>
  </si>
  <si>
    <t>2240799</t>
  </si>
  <si>
    <t>22499</t>
  </si>
  <si>
    <t>其他灾害防治及应急管理支出</t>
  </si>
  <si>
    <t>23201</t>
  </si>
  <si>
    <t>中央政府国内债务付息支出</t>
  </si>
  <si>
    <t>23202</t>
  </si>
  <si>
    <t>中央政府国外债务付息支出</t>
  </si>
  <si>
    <t>2019年一般公共预算基本支出明细表
(政府预算支出经济分类）</t>
  </si>
  <si>
    <t>2019税收返还和转移支付预算表（分项目）</t>
  </si>
  <si>
    <t>项   目</t>
  </si>
  <si>
    <t>税收返还</t>
  </si>
  <si>
    <t>所得税基数返还</t>
  </si>
  <si>
    <t>成品油税费改革税收返还</t>
  </si>
  <si>
    <t>增值税税收返还</t>
  </si>
  <si>
    <t>消费税税收返还</t>
  </si>
  <si>
    <t>增值税五五分享税收返还收入</t>
  </si>
  <si>
    <t>其他税收返还收入</t>
  </si>
  <si>
    <t>一般性转移支付</t>
  </si>
  <si>
    <t>体制补助支出</t>
  </si>
  <si>
    <t>均衡性转移支付支出</t>
  </si>
  <si>
    <t>县级基本财力保障机制奖补资金支出</t>
  </si>
  <si>
    <t>结算补助支出</t>
  </si>
  <si>
    <t>资源枯竭型城市转移支付补助支出</t>
  </si>
  <si>
    <t>企业事业单位划转补助支出</t>
  </si>
  <si>
    <t>成品油税费改革转移支付补助支出</t>
  </si>
  <si>
    <t>基层公检法司转移支付支出</t>
  </si>
  <si>
    <t>城乡义务教育转移支付支出</t>
  </si>
  <si>
    <t>基本养老金转移支付支出</t>
  </si>
  <si>
    <t>城乡居民医疗保险转移支付支出</t>
  </si>
  <si>
    <t>农村综合改革转移支付支出</t>
  </si>
  <si>
    <t>产粮（油）大县奖励资金支出</t>
  </si>
  <si>
    <t>重点生态功能区转移支付支出</t>
  </si>
  <si>
    <t>固定数额补助支出</t>
  </si>
  <si>
    <t>革命老区转移支付支出</t>
  </si>
  <si>
    <t>民族地区转移支付支出</t>
  </si>
  <si>
    <t>边境地区转移支付支出</t>
  </si>
  <si>
    <t>贫困地区转移支付支出</t>
  </si>
  <si>
    <t>一般公共服务共同财政事权转移支付支出</t>
  </si>
  <si>
    <t>外交共同财政事权转移支付支出</t>
  </si>
  <si>
    <t>国防共同财政事权转移支付支出</t>
  </si>
  <si>
    <t>公共安全共同财政事权转移支付支出</t>
  </si>
  <si>
    <t>教育共同财政事权转移支付支出</t>
  </si>
  <si>
    <t>科学技术共同财政事权转移支付支出</t>
  </si>
  <si>
    <t>文化旅游体育与传媒共同财政事权转移支付支出</t>
  </si>
  <si>
    <t>社会保障和就业共同财政事权转移支付支出</t>
  </si>
  <si>
    <t>卫生健康共同财政事权分类分档转移支付支出</t>
  </si>
  <si>
    <t>节能环保共同财政事权转移支付支出</t>
  </si>
  <si>
    <t>城乡社区共同财政事权转移支付支出</t>
  </si>
  <si>
    <t>农林水共同财政事权转移支付支出</t>
  </si>
  <si>
    <t>交通运输共同财政事权转移支付支出</t>
  </si>
  <si>
    <t>资源勘探信息等共同财政事权转移支付支出</t>
  </si>
  <si>
    <t>商业服务业等共同财政事权转移支付支出</t>
  </si>
  <si>
    <t>金融共同财政事权转移支付支出</t>
  </si>
  <si>
    <t>自然资源海洋气象等共同财政事权转移支付支出</t>
  </si>
  <si>
    <t>住房保障共同财政事权转移支付支出</t>
  </si>
  <si>
    <t>粮油物资储备共同财政事权转移支付支出</t>
  </si>
  <si>
    <t>其他共同财政事权转移支付支出</t>
  </si>
  <si>
    <t>其他一般性转移支付</t>
  </si>
  <si>
    <t>专项转移支付</t>
  </si>
  <si>
    <t>工商监管服务专项</t>
  </si>
  <si>
    <t>审计事业发展专项</t>
  </si>
  <si>
    <t>财政改革发展专项</t>
  </si>
  <si>
    <t>统计改革发展专项</t>
  </si>
  <si>
    <t>村级组织发展专项</t>
  </si>
  <si>
    <t>大学生志愿服务贫困县专项</t>
  </si>
  <si>
    <t>市县机构编制管理奖励专项</t>
  </si>
  <si>
    <t>平安河南建设专项</t>
  </si>
  <si>
    <t>民族宗教专项</t>
  </si>
  <si>
    <t>招商引资专项</t>
  </si>
  <si>
    <t>法律援助专项</t>
  </si>
  <si>
    <t>其他一般公共服务专项</t>
  </si>
  <si>
    <t>国防</t>
  </si>
  <si>
    <t>公共安全</t>
  </si>
  <si>
    <t>义务教育发展专项</t>
  </si>
  <si>
    <t>非义务基础教育发展专项</t>
  </si>
  <si>
    <t>师资队伍建设专项</t>
  </si>
  <si>
    <t>职业教育发展专项</t>
  </si>
  <si>
    <t>全民技能振兴工程专项</t>
  </si>
  <si>
    <t>学生资助专项</t>
  </si>
  <si>
    <t>高等教育发展专项</t>
  </si>
  <si>
    <t>民办教育发展专项</t>
  </si>
  <si>
    <t>干部教育培训专项</t>
  </si>
  <si>
    <t>教育发展改革专项</t>
  </si>
  <si>
    <t>科学技术</t>
  </si>
  <si>
    <t>科普行动计划专项</t>
  </si>
  <si>
    <t>科技创新服务平台专项</t>
  </si>
  <si>
    <t>科技研发专项</t>
  </si>
  <si>
    <t>先进制造业发展专项</t>
  </si>
  <si>
    <t>科技奖励专项</t>
  </si>
  <si>
    <t>企业技术创新引导专项</t>
  </si>
  <si>
    <t>科技基础条件建设专项</t>
  </si>
  <si>
    <t>知识产权事业发展专项</t>
  </si>
  <si>
    <t>文化旅游体育与传媒</t>
  </si>
  <si>
    <t>公共文化服务体系建设专项</t>
  </si>
  <si>
    <t>政府购买公共文化服务专项</t>
  </si>
  <si>
    <t>新闻出版广电发展专项</t>
  </si>
  <si>
    <t>博物馆陈展提升专项</t>
  </si>
  <si>
    <t>文物保护专项</t>
  </si>
  <si>
    <t>非物质文化遗产保护专项</t>
  </si>
  <si>
    <t>社会保障和就业</t>
  </si>
  <si>
    <t>残疾人事业发展补助专项</t>
  </si>
  <si>
    <t>综合救助专项</t>
  </si>
  <si>
    <t>困难职工帮扶专项</t>
  </si>
  <si>
    <t>就业专项</t>
  </si>
  <si>
    <t>退役安置补助专项</t>
  </si>
  <si>
    <t>社区组织发展专项</t>
  </si>
  <si>
    <t>优抚补助专项</t>
  </si>
  <si>
    <t>民政事务管理专项</t>
  </si>
  <si>
    <t>卫生健康</t>
  </si>
  <si>
    <t>公共卫生服务专项</t>
  </si>
  <si>
    <t>计划生育服务补助专项</t>
  </si>
  <si>
    <t>医疗机构服务能力提升专项</t>
  </si>
  <si>
    <t>基层医疗卫生机构实施基本药物制度专项</t>
  </si>
  <si>
    <t>公立医院补助专项</t>
  </si>
  <si>
    <t>优抚专项补助</t>
  </si>
  <si>
    <t>中医发展专项</t>
  </si>
  <si>
    <t>食品药品安全监管专项</t>
  </si>
  <si>
    <t>大气污染防治专项</t>
  </si>
  <si>
    <t>土壤污染防治专项</t>
  </si>
  <si>
    <t>生态恢复保护专项</t>
  </si>
  <si>
    <t>城市管网专项</t>
  </si>
  <si>
    <t>城乡社区</t>
  </si>
  <si>
    <t>城镇化建设专项</t>
  </si>
  <si>
    <t>少数民族地区建设专项</t>
  </si>
  <si>
    <t>农林水</t>
  </si>
  <si>
    <t>农业技术推广与服务补助专项</t>
  </si>
  <si>
    <t>农业保险保费补贴专项</t>
  </si>
  <si>
    <t>新型农业生产经营主体发展专项</t>
  </si>
  <si>
    <t>动物疫情监测与防控专项</t>
  </si>
  <si>
    <t>农产品质量监管与农业标准化专项</t>
  </si>
  <si>
    <t>农业综合开发专项</t>
  </si>
  <si>
    <t>畜牧发展扶持专项</t>
  </si>
  <si>
    <t>农业农村基础设施建设专项</t>
  </si>
  <si>
    <t>林业改革发展专项</t>
  </si>
  <si>
    <t>农田水利设施建设补助和水土保持补助专项</t>
  </si>
  <si>
    <t>普惠金融发展专项</t>
  </si>
  <si>
    <t>江河湖库水系综合整治及水资源保护利用专项</t>
  </si>
  <si>
    <t>水利移民扶持专项</t>
  </si>
  <si>
    <t>水利防灾减灾专项</t>
  </si>
  <si>
    <t>财政扶贫专项</t>
  </si>
  <si>
    <t>气象服务专项</t>
  </si>
  <si>
    <t>其他国土气象专项</t>
  </si>
  <si>
    <t>其他农林水发展专项</t>
  </si>
  <si>
    <t>车辆购置税收入用于公路建设项目专项</t>
  </si>
  <si>
    <t>场站建设补助专项</t>
  </si>
  <si>
    <t>内河航运建设专项</t>
  </si>
  <si>
    <t>干线公路建设养护补助专项</t>
  </si>
  <si>
    <t>农村公路建设养护补助专项</t>
  </si>
  <si>
    <t>交通运输综合支持保障系统发展专项</t>
  </si>
  <si>
    <t>取消政府还贷二级公路收费补助专项</t>
  </si>
  <si>
    <t>资源勘探信息等</t>
  </si>
  <si>
    <t>新墙体材料基金专项</t>
  </si>
  <si>
    <t>其他资源勘探信息专项</t>
  </si>
  <si>
    <t>商业服务业等</t>
  </si>
  <si>
    <t>高成长服务业专项引导资金</t>
  </si>
  <si>
    <t>商务促进专项</t>
  </si>
  <si>
    <t>其他商业服务业发展专项</t>
  </si>
  <si>
    <t>金融</t>
  </si>
  <si>
    <t>金融业发展奖补专项</t>
  </si>
  <si>
    <t>自然资源海洋气象等</t>
  </si>
  <si>
    <t>测绘专项</t>
  </si>
  <si>
    <t>城镇保障性安居工程专项</t>
  </si>
  <si>
    <t>农村危房改造补助专项</t>
  </si>
  <si>
    <t>粮油物资储备</t>
  </si>
  <si>
    <t>粮油物资储备专项</t>
  </si>
  <si>
    <t>彩票公益金支持社会事业发展专项</t>
  </si>
  <si>
    <t>基金预算转移</t>
  </si>
  <si>
    <t>2019税收返还和转移支付预算表（地区）</t>
  </si>
  <si>
    <t>表九</t>
  </si>
  <si>
    <t>2017年和2018年政府一般债务余额情况表</t>
  </si>
  <si>
    <t>预算数</t>
  </si>
  <si>
    <t>一、2017年末政府一般债务余额限额</t>
  </si>
  <si>
    <t>二、2017年末政府一般债务余额实际数</t>
  </si>
  <si>
    <t>三、2018年末政府一般债务余额限额</t>
  </si>
  <si>
    <t>四、2018年政府一般债务发行额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</si>
  <si>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其中：新增一般债券</t>
    </r>
  </si>
  <si>
    <t xml:space="preserve">          置换一般债券</t>
  </si>
  <si>
    <t>五、2018年政府一般债务还本额</t>
  </si>
  <si>
    <t>六、2018年末政府一般债务余额预计执行数</t>
  </si>
  <si>
    <t>表十</t>
  </si>
  <si>
    <t>2018年政府一般债务分地区限额表</t>
  </si>
  <si>
    <t>地   区</t>
  </si>
  <si>
    <t>2018年限额</t>
  </si>
  <si>
    <t>2019年市级“三公”经费支出预算表</t>
  </si>
  <si>
    <t>2019年市级新增政府一般债券安排项目情况表</t>
  </si>
  <si>
    <t>项目名称</t>
  </si>
  <si>
    <t>项目单位</t>
  </si>
  <si>
    <t>项目说明</t>
  </si>
  <si>
    <t>债券金额</t>
  </si>
  <si>
    <t>郑州至济南铁路（河南段）</t>
  </si>
  <si>
    <t>经济发展局</t>
  </si>
  <si>
    <t>2019年市级一般公共预算重大投资项目预算表
（当年投资大于500万元）</t>
  </si>
  <si>
    <t>项目概况</t>
  </si>
  <si>
    <t>其中：新增债券</t>
  </si>
  <si>
    <t>合          计</t>
  </si>
  <si>
    <t>一、一般公共服务支出</t>
  </si>
  <si>
    <t>二、公共安全支出</t>
  </si>
  <si>
    <t>三、教育支出</t>
  </si>
  <si>
    <t>四、文化体育与传媒支出</t>
  </si>
  <si>
    <t>五、社会保障和就业支出</t>
  </si>
  <si>
    <t>六、医疗卫生与计划生育支出</t>
  </si>
  <si>
    <t>七、节能环保支出</t>
  </si>
  <si>
    <t>一、城乡社区支出</t>
  </si>
  <si>
    <t>水系综合利用PPP项目资本金</t>
  </si>
  <si>
    <t>国土规划建设局</t>
  </si>
  <si>
    <t>大沙河沿岸景观及沿河路道路工程、大沙河改线段开挖、绿地公园、平原湖二期湖体及周边沿岸的景观营造工程</t>
  </si>
  <si>
    <t>村庄道路硬化提升工程</t>
  </si>
  <si>
    <t>纬七路办事处</t>
  </si>
  <si>
    <t>6个区内村庄道路硬化提升工程总投资970万元</t>
  </si>
  <si>
    <t>二、农林水支出</t>
  </si>
  <si>
    <t>三、交通运输支出</t>
  </si>
  <si>
    <t>2019年专项资金安排情况表</t>
  </si>
  <si>
    <t>主管部门</t>
  </si>
  <si>
    <t>安排金额</t>
  </si>
  <si>
    <t>2019年一般公共预算基本建设支出预算表</t>
  </si>
  <si>
    <r>
      <rPr>
        <sz val="12"/>
        <rFont val="宋体"/>
        <charset val="134"/>
      </rPr>
      <t>单位：万元</t>
    </r>
  </si>
  <si>
    <t>郑济铁路（新乡段）</t>
  </si>
  <si>
    <t>市政基础设施大型修缮费</t>
  </si>
  <si>
    <t>经开区总规修编</t>
  </si>
  <si>
    <t>百城建设提质工程专项经费</t>
  </si>
  <si>
    <t>便道砖、路沿石及树穴石</t>
  </si>
  <si>
    <t>S309+安防亮化工程</t>
  </si>
  <si>
    <t>视频监控系统建设</t>
  </si>
  <si>
    <t>墙体粉刷粉饰</t>
  </si>
  <si>
    <t>村庄亮化工程</t>
  </si>
  <si>
    <t>2018年政府性基金收入预算执行情况表</t>
  </si>
  <si>
    <t xml:space="preserve">        单位：万元   </t>
  </si>
  <si>
    <t>2018年调整预算数</t>
  </si>
  <si>
    <t>执行数为上年决算数的%</t>
  </si>
  <si>
    <t>一、本年收入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</si>
  <si>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</si>
  <si>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</si>
  <si>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</si>
  <si>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</si>
  <si>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</si>
  <si>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其他政府性基金收入</t>
  </si>
  <si>
    <t>二、债务转贷收入</t>
  </si>
  <si>
    <t>三、上级补助收入</t>
  </si>
  <si>
    <t>四、调入资金</t>
  </si>
  <si>
    <t>五、上年结余收入</t>
  </si>
  <si>
    <t>收入总计</t>
  </si>
  <si>
    <t>表三十</t>
  </si>
  <si>
    <t>2018年市级政府性基金支出预算执行情况表</t>
  </si>
  <si>
    <t xml:space="preserve">  国家电影事业发展专项资金安排的支出</t>
  </si>
  <si>
    <t xml:space="preserve">  旅游发展基金支出</t>
  </si>
  <si>
    <t xml:space="preserve">  大中型水库移民后期扶持基金支出</t>
  </si>
  <si>
    <t xml:space="preserve">  小型水库移民扶助基金安排的支出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</si>
  <si>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</si>
  <si>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</si>
  <si>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</si>
  <si>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</si>
  <si>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</si>
  <si>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大中型水库库区基金安排的支出</t>
  </si>
  <si>
    <t xml:space="preserve">  重大水利工程建设基金安排的支出</t>
  </si>
  <si>
    <t xml:space="preserve">  车辆通行费安排的支出</t>
  </si>
  <si>
    <t xml:space="preserve">  其他政府性基金安排的支出</t>
  </si>
  <si>
    <t xml:space="preserve">  彩票发行销售机构业务费安排的支出</t>
  </si>
  <si>
    <t xml:space="preserve">  彩票公益金安排的支出</t>
  </si>
  <si>
    <t>二、债务还本支出</t>
  </si>
  <si>
    <t>三、上解上级支出/补助下级支出</t>
  </si>
  <si>
    <t>四、调出资金</t>
  </si>
  <si>
    <t>五、年终结余</t>
  </si>
  <si>
    <t>支出总计</t>
  </si>
  <si>
    <t>表三十一</t>
  </si>
  <si>
    <t>2018年市级政府性基金支出预算执行情况明细表</t>
  </si>
  <si>
    <t>20707</t>
  </si>
  <si>
    <t>国家电影事业发展专项资金及对应专项债务收入安排的支出</t>
  </si>
  <si>
    <t>2070701</t>
  </si>
  <si>
    <t>资助国产影片放映</t>
  </si>
  <si>
    <t>2070702</t>
  </si>
  <si>
    <t>资助城市影院</t>
  </si>
  <si>
    <t>2070703</t>
  </si>
  <si>
    <t>资助少数民族电影译制</t>
  </si>
  <si>
    <t>2070799</t>
  </si>
  <si>
    <t>其他国家电影事业发展专项资金支出</t>
  </si>
  <si>
    <t>20822</t>
  </si>
  <si>
    <t>大中型水库移民后期扶持基金支出</t>
  </si>
  <si>
    <t>2082201</t>
  </si>
  <si>
    <t>移民补助</t>
  </si>
  <si>
    <t>2082202</t>
  </si>
  <si>
    <t>基础设施建设和经济发展</t>
  </si>
  <si>
    <t>2082299</t>
  </si>
  <si>
    <t>其他大中型水库移民后期扶持基金支出</t>
  </si>
  <si>
    <t>21208</t>
  </si>
  <si>
    <t>国有土地使用权出让收入及对应专项债务收入安排的支出</t>
  </si>
  <si>
    <t>2120801</t>
  </si>
  <si>
    <t>征地和拆迁补偿支出</t>
  </si>
  <si>
    <t>2120802</t>
  </si>
  <si>
    <t>土地开发支出</t>
  </si>
  <si>
    <t>2120803</t>
  </si>
  <si>
    <t>城市建设支出</t>
  </si>
  <si>
    <t>2120804</t>
  </si>
  <si>
    <t>农村基础设施建设支出</t>
  </si>
  <si>
    <t>2120805</t>
  </si>
  <si>
    <t>补助被征地农民支出</t>
  </si>
  <si>
    <t>2120806</t>
  </si>
  <si>
    <t>土地出让业务支出</t>
  </si>
  <si>
    <t>2120807</t>
  </si>
  <si>
    <t>廉租住房支出</t>
  </si>
  <si>
    <t>2120809</t>
  </si>
  <si>
    <t>支付破产或改制企业职工安置费</t>
  </si>
  <si>
    <t>2120810</t>
  </si>
  <si>
    <t>棚户区改造支出</t>
  </si>
  <si>
    <t>2120811</t>
  </si>
  <si>
    <t>公共租赁住房支出</t>
  </si>
  <si>
    <t>2120813</t>
  </si>
  <si>
    <t>2120899</t>
  </si>
  <si>
    <t>其他国有土地使用权出让收入安排的支出</t>
  </si>
  <si>
    <t>21210</t>
  </si>
  <si>
    <t>国有土地收益基金及对应专项债务收入安排的支出</t>
  </si>
  <si>
    <t>2121001</t>
  </si>
  <si>
    <t>2121002</t>
  </si>
  <si>
    <t>2121099</t>
  </si>
  <si>
    <t>其他国有土地收益基金支出</t>
  </si>
  <si>
    <t>21211</t>
  </si>
  <si>
    <t>农业土地开发资金及对应专项债务收入安排的支出</t>
  </si>
  <si>
    <t>21213</t>
  </si>
  <si>
    <t>城市基础设施配套费及对应专项债务收入安排的支出</t>
  </si>
  <si>
    <t>2121301</t>
  </si>
  <si>
    <t>2121302</t>
  </si>
  <si>
    <t>2121303</t>
  </si>
  <si>
    <t>2121304</t>
  </si>
  <si>
    <t>2121399</t>
  </si>
  <si>
    <t>其他城市基础设施配套费安排的支出</t>
  </si>
  <si>
    <t>21214</t>
  </si>
  <si>
    <t>污水处理费及对应专项债务收入安排的支出</t>
  </si>
  <si>
    <t>2121401</t>
  </si>
  <si>
    <t>污水处理设施建设和运营</t>
  </si>
  <si>
    <t>2121402</t>
  </si>
  <si>
    <t>代征手续费</t>
  </si>
  <si>
    <t>2121499</t>
  </si>
  <si>
    <t>其他污水处理费安排的支出</t>
  </si>
  <si>
    <t>21366</t>
  </si>
  <si>
    <t>大中型水库库区基金及对应专项债务收入安排的支出</t>
  </si>
  <si>
    <t>2136601</t>
  </si>
  <si>
    <t>2136602</t>
  </si>
  <si>
    <t>解决移民遗留问题</t>
  </si>
  <si>
    <t>2136603</t>
  </si>
  <si>
    <t>库区防护工程维护</t>
  </si>
  <si>
    <t>2136699</t>
  </si>
  <si>
    <t>其他大中型水库库区基金支出</t>
  </si>
  <si>
    <t>21462</t>
  </si>
  <si>
    <t>车辆通行费及对应专项债务收入安排的支出</t>
  </si>
  <si>
    <t>2146201</t>
  </si>
  <si>
    <t>公路还贷</t>
  </si>
  <si>
    <t>2146202</t>
  </si>
  <si>
    <t>政府还贷公路养护</t>
  </si>
  <si>
    <t>2146203</t>
  </si>
  <si>
    <t>政府还贷公路管理</t>
  </si>
  <si>
    <t>2146299</t>
  </si>
  <si>
    <t>其他车辆通行费安排的支出</t>
  </si>
  <si>
    <t>21660</t>
  </si>
  <si>
    <t>旅游发展基金支出</t>
  </si>
  <si>
    <t>2166001</t>
  </si>
  <si>
    <t>宣传促销</t>
  </si>
  <si>
    <t>2166002</t>
  </si>
  <si>
    <t>行业规划</t>
  </si>
  <si>
    <t>2166003</t>
  </si>
  <si>
    <t>旅游事业补助</t>
  </si>
  <si>
    <t>2166004</t>
  </si>
  <si>
    <t>地方旅游开发项目补助</t>
  </si>
  <si>
    <t>2166099</t>
  </si>
  <si>
    <t>其他旅游发展基金支出</t>
  </si>
  <si>
    <t>22904</t>
  </si>
  <si>
    <t>其他政府性基金及对应专项债务收入安排的支出</t>
  </si>
  <si>
    <t>22908</t>
  </si>
  <si>
    <t>彩票发行销售机构业务费安排的支出</t>
  </si>
  <si>
    <t>2290802</t>
  </si>
  <si>
    <t>福利彩票发行机构的业务费支出</t>
  </si>
  <si>
    <t>2290803</t>
  </si>
  <si>
    <t>体育彩票发行机构的业务费支出</t>
  </si>
  <si>
    <t>2290804</t>
  </si>
  <si>
    <t>福利彩票销售机构的业务费支出</t>
  </si>
  <si>
    <t>2290805</t>
  </si>
  <si>
    <t>体育彩票销售机构的业务费支出</t>
  </si>
  <si>
    <t>2290806</t>
  </si>
  <si>
    <t>彩票兑奖周转金支出</t>
  </si>
  <si>
    <t>2290807</t>
  </si>
  <si>
    <t>彩票发行销售风险基金支出</t>
  </si>
  <si>
    <t>2290808</t>
  </si>
  <si>
    <t>彩票市场调控资金支出</t>
  </si>
  <si>
    <t>2290899</t>
  </si>
  <si>
    <t>其他彩票发行销售机构业务费安排的支出</t>
  </si>
  <si>
    <t>22960</t>
  </si>
  <si>
    <t>彩票公益金及对应专项债务收入安排的支出</t>
  </si>
  <si>
    <t>2296001</t>
  </si>
  <si>
    <t>用于补充全国社会保障基金的彩票公益金支出</t>
  </si>
  <si>
    <t>2296002</t>
  </si>
  <si>
    <t>用于社会福利的彩票公益金支出</t>
  </si>
  <si>
    <t>2296003</t>
  </si>
  <si>
    <t>用于体育事业的彩票公益金支出</t>
  </si>
  <si>
    <t>2296004</t>
  </si>
  <si>
    <t>用于教育事业的彩票公益金支出</t>
  </si>
  <si>
    <t>2296005</t>
  </si>
  <si>
    <t>用于红十字事业的彩票公益金支出</t>
  </si>
  <si>
    <t>2296006</t>
  </si>
  <si>
    <t>用于残疾人事业的彩票公益金支出</t>
  </si>
  <si>
    <t>2296010</t>
  </si>
  <si>
    <t>用于文化事业的彩票公益金支出</t>
  </si>
  <si>
    <t>2296011</t>
  </si>
  <si>
    <t>用于扶贫的彩票公益金支出</t>
  </si>
  <si>
    <t>2296012</t>
  </si>
  <si>
    <t>用于法律援助的彩票公益金支出</t>
  </si>
  <si>
    <t>2296013</t>
  </si>
  <si>
    <t>用于城乡医疗救助的彩票公益金支出</t>
  </si>
  <si>
    <t>2296099</t>
  </si>
  <si>
    <t>用于其他社会公益事业的彩票公益金支出</t>
  </si>
  <si>
    <t>23204</t>
  </si>
  <si>
    <t>地方政府专项债务付息支出</t>
  </si>
  <si>
    <t>2320411</t>
  </si>
  <si>
    <t>国有土地使用权出让金债务付息支出</t>
  </si>
  <si>
    <t>土地储备专项债券付息支出</t>
  </si>
  <si>
    <t>2018年市本级政府性基金重大投资类项目支出预算执行情况表</t>
  </si>
  <si>
    <t>科目名称</t>
  </si>
  <si>
    <t>为预算数的%</t>
  </si>
  <si>
    <t>合           计</t>
  </si>
  <si>
    <t>一、国有土地使用权出让收入及对应专项债务收入安排的支出</t>
  </si>
  <si>
    <t>二、城市基础设施配套费及对应专项债务收入安排的支出</t>
  </si>
  <si>
    <t>三、彩票公益金及对应专项债务收入安排的支出</t>
  </si>
  <si>
    <t>表三十七</t>
  </si>
  <si>
    <t>2019年市级政府性基金收入预算表</t>
  </si>
  <si>
    <t>预算数为上年执行数的%</t>
  </si>
  <si>
    <t>二、上级补助（或下级上解）</t>
  </si>
  <si>
    <t>三、上年结余收入</t>
  </si>
  <si>
    <t>五、调入资金</t>
  </si>
  <si>
    <t>合     计</t>
  </si>
  <si>
    <t>表三十八</t>
  </si>
  <si>
    <t>2019年市级政府性基金支出预算表</t>
  </si>
  <si>
    <t>一、本级支出</t>
  </si>
  <si>
    <t>国家电影事业发展专项资金安排的支出</t>
  </si>
  <si>
    <t>20709</t>
  </si>
  <si>
    <t>小型水库移民扶助基金安排的支出</t>
  </si>
  <si>
    <t>农业土地开发资金安排的支出</t>
  </si>
  <si>
    <t>城市基础设施配套费安排的支出</t>
  </si>
  <si>
    <t>污水处理费安排的支出</t>
  </si>
  <si>
    <t>21215</t>
  </si>
  <si>
    <t>土地储备专项债券收入安排的支出</t>
  </si>
  <si>
    <t>21216</t>
  </si>
  <si>
    <t>棚户区改造专项债券收入安排的支出</t>
  </si>
  <si>
    <t>彩票公益金安排的支出</t>
  </si>
  <si>
    <t>专项债务付息支出</t>
  </si>
  <si>
    <t>中央和省补助</t>
  </si>
  <si>
    <t>市本级补助</t>
  </si>
  <si>
    <t>五、调出资金</t>
  </si>
  <si>
    <t>六、年终结余</t>
  </si>
  <si>
    <t>合      计</t>
  </si>
  <si>
    <t>表三十九</t>
  </si>
  <si>
    <t>2019年市级政府性基金支出预算明细表</t>
  </si>
  <si>
    <t xml:space="preserve"> </t>
  </si>
  <si>
    <t>平原新区</t>
  </si>
  <si>
    <t>预算数为执行数的%</t>
  </si>
  <si>
    <t>2017年执行数</t>
  </si>
  <si>
    <t>资助影院建设</t>
  </si>
  <si>
    <t>资助少数民族语电影译制</t>
  </si>
  <si>
    <t>2070901</t>
  </si>
  <si>
    <t>2070902</t>
  </si>
  <si>
    <t>2070903</t>
  </si>
  <si>
    <t>2070904</t>
  </si>
  <si>
    <t>2070999</t>
  </si>
  <si>
    <t>20710</t>
  </si>
  <si>
    <t>国家电影事业发展专项资金对应专项债务收入安排的支出</t>
  </si>
  <si>
    <t>2071001</t>
  </si>
  <si>
    <t>2071099</t>
  </si>
  <si>
    <t>其他国家电影事业发展专项资金对应专项债务收入支出</t>
  </si>
  <si>
    <t>20823</t>
  </si>
  <si>
    <t>2082301</t>
  </si>
  <si>
    <t>2082302</t>
  </si>
  <si>
    <t>2082399</t>
  </si>
  <si>
    <t>其他小型水库移民扶助基金支出</t>
  </si>
  <si>
    <t>20829</t>
  </si>
  <si>
    <t>小型水库移民扶助基金对应专项债务收入安排的支出</t>
  </si>
  <si>
    <t>2082901</t>
  </si>
  <si>
    <t>2082999</t>
  </si>
  <si>
    <t>其他小型水库移民扶助基金对应专项债务收入安排的支出</t>
  </si>
  <si>
    <t>.</t>
  </si>
  <si>
    <t>2121501</t>
  </si>
  <si>
    <t>2121502</t>
  </si>
  <si>
    <t>2121599</t>
  </si>
  <si>
    <t>其他土地储备专项债券收入安排的支出</t>
  </si>
  <si>
    <t>2121601</t>
  </si>
  <si>
    <t>2121602</t>
  </si>
  <si>
    <t>2121699</t>
  </si>
  <si>
    <t>其他棚户区改造专项债券收入安排的支出</t>
  </si>
  <si>
    <t>车辆通行费安排的支出</t>
  </si>
  <si>
    <t>2290401</t>
  </si>
  <si>
    <t>其他政府性基金安排的支出</t>
  </si>
  <si>
    <t>2290402</t>
  </si>
  <si>
    <t>其他地方自行试点项目收益专项债券收入安排的支出</t>
  </si>
  <si>
    <t>2290403</t>
  </si>
  <si>
    <t>其他政府性基金债务收入安排的支出</t>
  </si>
  <si>
    <t>2320431</t>
  </si>
  <si>
    <t>2320433</t>
  </si>
  <si>
    <t>棚户区改造专项债券付息支出</t>
  </si>
  <si>
    <t>2320498</t>
  </si>
  <si>
    <t>其他地方自行试点项目收益专项债券付息支出</t>
  </si>
  <si>
    <t>2320499</t>
  </si>
  <si>
    <t>其他政府性基金债务付息支出</t>
  </si>
  <si>
    <t>表四十</t>
  </si>
  <si>
    <t>2019年市级政府性基金重大投资类项目支出预算表</t>
  </si>
  <si>
    <t>2120803  城市建设支出</t>
  </si>
  <si>
    <t>平原湖一期四化提标</t>
  </si>
  <si>
    <t>1.总投资约2000万元的平原湖一期四化提标项目，对平原湖一期进行亮化、美化、文化、绿化提升。2.东三干河道清理30万元</t>
  </si>
  <si>
    <t>污水处理厂三期</t>
  </si>
  <si>
    <t>污水处理厂三期项目，建设污水处理厂一座及配套管网建设。</t>
  </si>
  <si>
    <t>纬七路提标改造</t>
  </si>
  <si>
    <t>南分干到经六路人行道、经八路到边界路油面的提标改造。</t>
  </si>
  <si>
    <t>道路工程建设项目</t>
  </si>
  <si>
    <t>经开区2019年8条市政道路建设</t>
  </si>
  <si>
    <t>经六路（纬三路--平原路）提标改造项目</t>
  </si>
  <si>
    <t>总投资约3000万元的经六路（纬三路--平原路）提标改造项目，亮化、路面、绿化、人行道、给水，全长3667米。</t>
  </si>
  <si>
    <t>大沙河清淤覆堤项目</t>
  </si>
  <si>
    <t>对经开区东大沙河进行黑臭水体治理</t>
  </si>
  <si>
    <t>经三路段污水管网改造项目</t>
  </si>
  <si>
    <t>总投资约3000万元的经三路段污水管网改造项目1311万元</t>
  </si>
  <si>
    <t>2120804  农村基础设施建设支出</t>
  </si>
  <si>
    <t>三个保留村提质工程款</t>
  </si>
  <si>
    <t>三个村的管网改造、道路硬化、绿化亮化</t>
  </si>
  <si>
    <t>2121301城市基础设施配套费安排的支出</t>
  </si>
  <si>
    <t>垃圾中转站、公厕及配套项目</t>
  </si>
  <si>
    <t>综合行政执法局</t>
  </si>
  <si>
    <t>经开区纬三路垃圾中转站建设、纬七路公厕、东三干垃圾中转站、经四路公厕及相应的配套设施</t>
  </si>
  <si>
    <t>便道砖及路沿石改造</t>
  </si>
  <si>
    <t>区内七条道路的砖及路沿石改造</t>
  </si>
  <si>
    <t>三、棚户区改造专项债券收入安排的支出</t>
  </si>
  <si>
    <t>2121699其他棚户区改造专项债券收入安排的支出</t>
  </si>
  <si>
    <t>张兴庄城中村改造项目</t>
  </si>
  <si>
    <t>该项目为城中村项目，建设方式为政府主导。建设内容包括安置区建设，建筑面积约8.5万平方米的四栋高层安置楼，约691套安置房。采用异地建设的方式</t>
  </si>
  <si>
    <t>表四十六</t>
  </si>
  <si>
    <t>2019年市级新增专项债券安排项目情况表</t>
  </si>
  <si>
    <r>
      <rPr>
        <sz val="12"/>
        <color indexed="8"/>
        <rFont val="等线"/>
        <charset val="134"/>
      </rPr>
      <t>该项目为城中村项目，建设方式为政府主导。建设内容包括安置区建设，建筑面积约8</t>
    </r>
    <r>
      <rPr>
        <sz val="12"/>
        <color indexed="8"/>
        <rFont val="等线"/>
        <charset val="134"/>
      </rPr>
      <t>.5万平方米的四栋高层安置楼，约691套安置房。采用异地建设的方式</t>
    </r>
  </si>
  <si>
    <t>2019年市级政府性基金预算基本建设支出预算表</t>
  </si>
  <si>
    <t>2017年和2018年政府专项债务余额情况表</t>
  </si>
  <si>
    <t>一、2017年末政府专项债务余额限额</t>
  </si>
  <si>
    <t>二、2017年末政府专项债务余额实际数</t>
  </si>
  <si>
    <t>三、2018年末政府专项债务余额限额</t>
  </si>
  <si>
    <t>四、2018年政府专项债务发行额</t>
  </si>
  <si>
    <t xml:space="preserve">    其中：新增专项债券</t>
  </si>
  <si>
    <t xml:space="preserve">          置换专项债券</t>
  </si>
  <si>
    <t>五、2018年政府专项债务还本额</t>
  </si>
  <si>
    <t>六、2018年末政府专项债务余额预计执行数</t>
  </si>
  <si>
    <t>2018年政府专项债务分地区限额表</t>
  </si>
  <si>
    <t>2019年区级国有资本经营收入预算表</t>
  </si>
  <si>
    <t>收入预算数</t>
  </si>
  <si>
    <t>利润收入</t>
  </si>
  <si>
    <t>石油石化企业利润收入</t>
  </si>
  <si>
    <t>钢铁企业利润收入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</si>
  <si>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</si>
  <si>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</si>
  <si>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</si>
  <si>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</si>
  <si>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</si>
  <si>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对外合作企业利润收入</t>
  </si>
  <si>
    <t>医药企业利润收入</t>
  </si>
  <si>
    <t>农林牧渔企业利润收入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</si>
  <si>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</si>
  <si>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</si>
  <si>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</si>
  <si>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</si>
  <si>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</si>
  <si>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</si>
  <si>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</si>
  <si>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</si>
  <si>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</si>
  <si>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</si>
  <si>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本年收入合计</t>
  </si>
  <si>
    <t>上年超收收入</t>
  </si>
  <si>
    <t>说明：因我区不涉及国有资本经营，故公开国有资本经营收支预算为空表。</t>
  </si>
  <si>
    <t>2019年区级国有资本经营支出预算表</t>
  </si>
  <si>
    <t>支出预算数</t>
  </si>
  <si>
    <t>解决历史遗留问题及改革成本支出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</si>
  <si>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</si>
  <si>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</si>
  <si>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</si>
  <si>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</si>
  <si>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</si>
  <si>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</si>
  <si>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</si>
  <si>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</si>
  <si>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</si>
  <si>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</si>
  <si>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</si>
  <si>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</si>
  <si>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</si>
  <si>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其他国有资本经营预算支出</t>
  </si>
  <si>
    <t>本年支出合计</t>
  </si>
  <si>
    <t>说明：因我区2018年预算不涉及国有资本经营，故公开国有资本经营收支预算为空表。</t>
  </si>
  <si>
    <t>经开区2019年国有资本经营预算转移支付预算表</t>
  </si>
  <si>
    <t>体制补助收入</t>
  </si>
  <si>
    <t>均衡性转移支付</t>
  </si>
  <si>
    <t>县级基本财力保障机制奖补资金</t>
  </si>
  <si>
    <t>结算补助</t>
  </si>
  <si>
    <t>资源枯竭型城市转移支付</t>
  </si>
  <si>
    <t>成品油税费改革转移支付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</si>
  <si>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</si>
  <si>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</si>
  <si>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</si>
  <si>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</si>
  <si>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</si>
  <si>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</si>
  <si>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</si>
  <si>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</si>
  <si>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</si>
  <si>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</si>
  <si>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t>贫困地区转移支付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</si>
  <si>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大学生志愿服务贫困县专项</t>
    </r>
  </si>
  <si>
    <t xml:space="preserve">   平安河南建设专项</t>
  </si>
  <si>
    <t>其他一般共产党事务</t>
  </si>
  <si>
    <t>其他科技项目</t>
  </si>
  <si>
    <t xml:space="preserve">   残疾人事业发展补助专项</t>
  </si>
  <si>
    <t>企业改革专项</t>
  </si>
  <si>
    <t>基层养老专项</t>
  </si>
  <si>
    <t>医疗卫生与计划生育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</si>
  <si>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医疗机构服务能力提升专项</t>
    </r>
  </si>
  <si>
    <t xml:space="preserve">   城镇化建设专项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</si>
  <si>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少数民族地区建设专项</t>
    </r>
  </si>
  <si>
    <t xml:space="preserve">   农业技术推广与服务补助专项</t>
  </si>
  <si>
    <t xml:space="preserve">   农产品质量监管与农业标准化专项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</si>
  <si>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其他国土气象专项</t>
    </r>
  </si>
  <si>
    <t xml:space="preserve">   商务促进专项</t>
  </si>
  <si>
    <t>国土海洋气象等</t>
  </si>
  <si>
    <t xml:space="preserve">  彩票公益金支持社会事业发展专项</t>
  </si>
  <si>
    <t xml:space="preserve">  教育发展改革专项</t>
  </si>
  <si>
    <t>表五十四</t>
  </si>
  <si>
    <t>2019年市级社会保险基金收入预算表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</si>
  <si>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015年底滚存结余</t>
    </r>
  </si>
  <si>
    <t>企业职工基本养老保险基金收入</t>
  </si>
  <si>
    <t xml:space="preserve">   企业职工基本养老保险费收入</t>
  </si>
  <si>
    <t xml:space="preserve">   企业职工基本养老保险基金财政补贴收入</t>
  </si>
  <si>
    <t xml:space="preserve">   企业职工基本养老保险基金利息收入</t>
  </si>
  <si>
    <t xml:space="preserve">   企业职工基本养老保险基金委托投资收益</t>
  </si>
  <si>
    <t xml:space="preserve">   其他企业职工基本养老保险基金收入</t>
  </si>
  <si>
    <t>失业保险基金收入</t>
  </si>
  <si>
    <t xml:space="preserve">   失业保险费收入</t>
  </si>
  <si>
    <t xml:space="preserve">   失业保险基金财政补贴收入</t>
  </si>
  <si>
    <t xml:space="preserve">   失业保险基金利息收入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</si>
  <si>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其他失业保险基金收入</t>
    </r>
  </si>
  <si>
    <t>职工基本医疗保险基金收入</t>
  </si>
  <si>
    <t>职工基本医疗保险费收入</t>
  </si>
  <si>
    <t>职工基本医疗保险基金财政补贴收入</t>
  </si>
  <si>
    <t>职工基本医疗保险基金利息收入</t>
  </si>
  <si>
    <t>其他职工基本医疗保险基金收入</t>
  </si>
  <si>
    <t>工伤保险基金收入</t>
  </si>
  <si>
    <t xml:space="preserve">   工伤保险费收入</t>
  </si>
  <si>
    <t xml:space="preserve">   工伤保险基金财政补贴收入</t>
  </si>
  <si>
    <t xml:space="preserve">   工伤保险基金利息收入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</si>
  <si>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其他工伤保险基金收入</t>
    </r>
  </si>
  <si>
    <t>生育保险基金收入</t>
  </si>
  <si>
    <t xml:space="preserve">   生育保险费收入</t>
  </si>
  <si>
    <t xml:space="preserve">   生育保险基金财政补贴收入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</si>
  <si>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生育保险基金利息收入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</si>
  <si>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其他生育保险基金收入</t>
    </r>
  </si>
  <si>
    <t>机关事业单位基本养老保险基金收入</t>
  </si>
  <si>
    <t>机关事业单位基本养老保险基金财政补助收入</t>
  </si>
  <si>
    <t>机关事业单位基本养老保险基金利息收入</t>
  </si>
  <si>
    <t>机关事业单位基本养老保险基金委托投资收益</t>
  </si>
  <si>
    <t>其他机关事业单位养老保险基金收入</t>
  </si>
  <si>
    <t>城乡居民基本医疗保险基金收入</t>
  </si>
  <si>
    <t>城乡居民基本医疗保险基金缴费收入</t>
  </si>
  <si>
    <t>城乡居民基本医疗保险基金财政补贴收入</t>
  </si>
  <si>
    <t>城乡居民基本医疗保险基金利息收入</t>
  </si>
  <si>
    <t>其他城乡居民基本医疗保险基金收入</t>
  </si>
  <si>
    <t>上年滚存结余</t>
  </si>
  <si>
    <t>社会保险基金上解下拨收入</t>
  </si>
  <si>
    <t>社会保险基金上级补助收入</t>
  </si>
  <si>
    <t>社支保险基金下级上解收入</t>
  </si>
  <si>
    <t>表五十五</t>
  </si>
  <si>
    <t>2019年市级社会保险基金支出预算表</t>
  </si>
  <si>
    <t xml:space="preserve">  失业保险金</t>
  </si>
  <si>
    <t xml:space="preserve">  医疗保险费</t>
  </si>
  <si>
    <t xml:space="preserve">  丧葬抚恤补助</t>
  </si>
  <si>
    <t xml:space="preserve">  职业培训和职业介绍补贴</t>
  </si>
  <si>
    <t xml:space="preserve">  技能指升补贴支出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</si>
  <si>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其他失业保险基金支出</t>
    </r>
  </si>
  <si>
    <t xml:space="preserve">  职工基本医疗保险统筹基金</t>
  </si>
  <si>
    <t xml:space="preserve">  职工基本医疗保险个人账户基金</t>
  </si>
  <si>
    <t xml:space="preserve">  其他职工基本医疗保险基金支出</t>
  </si>
  <si>
    <t xml:space="preserve">   工伤保险待遇</t>
  </si>
  <si>
    <t>　 劳动能力鉴定支出</t>
  </si>
  <si>
    <t xml:space="preserve">   工伤预防费用支出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</si>
  <si>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其他工伤保险基金支出</t>
    </r>
  </si>
  <si>
    <t xml:space="preserve">   生育医疗费用支出</t>
  </si>
  <si>
    <t xml:space="preserve">   生育津贴支出</t>
  </si>
  <si>
    <r>
      <rPr>
        <sz val="11"/>
        <color theme="1"/>
        <rFont val="等线"/>
        <charset val="134"/>
      </rPr>
      <t xml:space="preserve">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其他生育保险基金支出</t>
    </r>
  </si>
  <si>
    <t>年末滚存结余</t>
  </si>
  <si>
    <t>社会保险基金上解下拨支出</t>
  </si>
  <si>
    <t xml:space="preserve">   社会保险基金补助下级支出</t>
  </si>
  <si>
    <t xml:space="preserve">   社会保险基金上解上级支出</t>
  </si>
</sst>
</file>

<file path=xl/styles.xml><?xml version="1.0" encoding="utf-8"?>
<styleSheet xmlns="http://schemas.openxmlformats.org/spreadsheetml/2006/main">
  <numFmts count="14">
    <numFmt numFmtId="176" formatCode="0.00_ "/>
    <numFmt numFmtId="43" formatCode="_ * #,##0.00_ ;_ * \-#,##0.00_ ;_ * &quot;-&quot;??_ ;_ @_ "/>
    <numFmt numFmtId="177" formatCode="#,##0.0_ "/>
    <numFmt numFmtId="178" formatCode="0.0_ "/>
    <numFmt numFmtId="179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180" formatCode="#,##0_ "/>
    <numFmt numFmtId="181" formatCode="0.0"/>
    <numFmt numFmtId="182" formatCode="0_ "/>
    <numFmt numFmtId="183" formatCode="0.00_);[Red]\(0.00\)"/>
    <numFmt numFmtId="184" formatCode="_ * #,##0_ ;_ * \-#,##0_ ;_ * &quot;-&quot;??_ ;_ @_ "/>
    <numFmt numFmtId="185" formatCode="#,##0_);[Red]\(#,##0\)"/>
    <numFmt numFmtId="42" formatCode="_ &quot;￥&quot;* #,##0_ ;_ &quot;￥&quot;* \-#,##0_ ;_ &quot;￥&quot;* &quot;-&quot;_ ;_ @_ "/>
  </numFmts>
  <fonts count="55">
    <font>
      <sz val="11"/>
      <color theme="1"/>
      <name val="等线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黑体"/>
      <charset val="134"/>
    </font>
    <font>
      <sz val="11"/>
      <name val="宋体"/>
      <charset val="134"/>
    </font>
    <font>
      <sz val="14"/>
      <name val="Times New Roman"/>
      <charset val="134"/>
    </font>
    <font>
      <sz val="20"/>
      <name val="方正小标宋_GBK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name val="等线"/>
      <charset val="134"/>
    </font>
    <font>
      <sz val="12"/>
      <color indexed="8"/>
      <name val="等线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8"/>
      <color indexed="8"/>
      <name val="宋体"/>
      <charset val="134"/>
    </font>
    <font>
      <sz val="14"/>
      <name val="宋体"/>
      <charset val="134"/>
    </font>
    <font>
      <b/>
      <sz val="12"/>
      <name val="等线"/>
      <charset val="134"/>
    </font>
    <font>
      <sz val="18"/>
      <name val="宋体"/>
      <charset val="134"/>
    </font>
    <font>
      <sz val="14"/>
      <name val="方正小标宋简体"/>
      <charset val="134"/>
    </font>
    <font>
      <sz val="12"/>
      <name val="仿宋"/>
      <charset val="134"/>
    </font>
    <font>
      <sz val="14"/>
      <name val="等线"/>
      <charset val="134"/>
    </font>
    <font>
      <b/>
      <sz val="11"/>
      <name val="宋体"/>
      <charset val="134"/>
    </font>
    <font>
      <sz val="9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24"/>
      <name val="新宋体"/>
      <charset val="134"/>
    </font>
    <font>
      <b/>
      <sz val="18"/>
      <name val="新宋体"/>
      <charset val="134"/>
    </font>
    <font>
      <sz val="16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0"/>
      <name val="Arial"/>
      <charset val="134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0" fillId="14" borderId="17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" fillId="0" borderId="0"/>
    <xf numFmtId="0" fontId="37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/>
    <xf numFmtId="0" fontId="33" fillId="5" borderId="15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9" fillId="13" borderId="16" applyNumberFormat="0" applyAlignment="0" applyProtection="0">
      <alignment vertical="center"/>
    </xf>
    <xf numFmtId="0" fontId="49" fillId="13" borderId="17" applyNumberFormat="0" applyAlignment="0" applyProtection="0">
      <alignment vertical="center"/>
    </xf>
    <xf numFmtId="0" fontId="50" fillId="22" borderId="20" applyNumberFormat="0" applyAlignment="0" applyProtection="0">
      <alignment vertical="center"/>
    </xf>
    <xf numFmtId="0" fontId="1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" fillId="0" borderId="0"/>
    <xf numFmtId="0" fontId="37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5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</cellStyleXfs>
  <cellXfs count="585">
    <xf numFmtId="0" fontId="0" fillId="0" borderId="0" xfId="0">
      <alignment vertical="center"/>
    </xf>
    <xf numFmtId="0" fontId="1" fillId="0" borderId="0" xfId="72" applyFill="1">
      <alignment vertical="center"/>
    </xf>
    <xf numFmtId="0" fontId="1" fillId="0" borderId="0" xfId="65" applyFill="1">
      <alignment vertical="center"/>
    </xf>
    <xf numFmtId="0" fontId="2" fillId="2" borderId="0" xfId="65" applyFont="1" applyFill="1">
      <alignment vertical="center"/>
    </xf>
    <xf numFmtId="0" fontId="1" fillId="2" borderId="0" xfId="65" applyFont="1" applyFill="1">
      <alignment vertical="center"/>
    </xf>
    <xf numFmtId="0" fontId="2" fillId="0" borderId="0" xfId="65" applyFont="1" applyFill="1">
      <alignment vertical="center"/>
    </xf>
    <xf numFmtId="0" fontId="1" fillId="0" borderId="0" xfId="65" applyFont="1" applyFill="1">
      <alignment vertical="center"/>
    </xf>
    <xf numFmtId="182" fontId="1" fillId="0" borderId="0" xfId="65" applyNumberFormat="1" applyFont="1" applyFill="1" applyAlignment="1">
      <alignment horizontal="center" vertical="center"/>
    </xf>
    <xf numFmtId="0" fontId="2" fillId="0" borderId="0" xfId="62" applyFont="1" applyFill="1" applyAlignment="1">
      <alignment vertical="center"/>
    </xf>
    <xf numFmtId="182" fontId="1" fillId="0" borderId="0" xfId="72" applyNumberFormat="1" applyFill="1" applyBorder="1" applyAlignment="1">
      <alignment horizontal="center" vertical="center"/>
    </xf>
    <xf numFmtId="0" fontId="3" fillId="0" borderId="0" xfId="65" applyFont="1" applyFill="1" applyAlignment="1">
      <alignment horizontal="center" vertical="center"/>
    </xf>
    <xf numFmtId="182" fontId="3" fillId="0" borderId="0" xfId="65" applyNumberFormat="1" applyFont="1" applyFill="1" applyAlignment="1">
      <alignment horizontal="center" vertical="center"/>
    </xf>
    <xf numFmtId="0" fontId="1" fillId="0" borderId="0" xfId="65" applyFont="1" applyFill="1" applyAlignment="1">
      <alignment horizontal="center" vertical="center"/>
    </xf>
    <xf numFmtId="182" fontId="4" fillId="0" borderId="1" xfId="65" applyNumberFormat="1" applyFont="1" applyFill="1" applyBorder="1" applyAlignment="1">
      <alignment horizontal="center" vertical="center" wrapText="1"/>
    </xf>
    <xf numFmtId="182" fontId="2" fillId="0" borderId="1" xfId="65" applyNumberFormat="1" applyFont="1" applyFill="1" applyBorder="1" applyAlignment="1">
      <alignment horizontal="center" vertical="center"/>
    </xf>
    <xf numFmtId="182" fontId="2" fillId="0" borderId="1" xfId="65" applyNumberFormat="1" applyFont="1" applyFill="1" applyBorder="1" applyAlignment="1">
      <alignment horizontal="center" vertical="center" wrapText="1"/>
    </xf>
    <xf numFmtId="182" fontId="4" fillId="2" borderId="1" xfId="65" applyNumberFormat="1" applyFont="1" applyFill="1" applyBorder="1" applyAlignment="1">
      <alignment horizontal="left" vertical="center" wrapText="1"/>
    </xf>
    <xf numFmtId="180" fontId="4" fillId="2" borderId="1" xfId="65" applyNumberFormat="1" applyFont="1" applyFill="1" applyBorder="1" applyAlignment="1">
      <alignment horizontal="right" vertical="center" wrapText="1"/>
    </xf>
    <xf numFmtId="177" fontId="4" fillId="2" borderId="1" xfId="65" applyNumberFormat="1" applyFont="1" applyFill="1" applyBorder="1" applyAlignment="1">
      <alignment horizontal="right" vertical="center" wrapText="1"/>
    </xf>
    <xf numFmtId="182" fontId="5" fillId="0" borderId="1" xfId="65" applyNumberFormat="1" applyFont="1" applyFill="1" applyBorder="1" applyAlignment="1">
      <alignment horizontal="left" vertical="center" wrapText="1" indent="1"/>
    </xf>
    <xf numFmtId="180" fontId="5" fillId="0" borderId="1" xfId="65" applyNumberFormat="1" applyFont="1" applyFill="1" applyBorder="1" applyAlignment="1">
      <alignment horizontal="right" vertical="center" wrapText="1"/>
    </xf>
    <xf numFmtId="177" fontId="5" fillId="0" borderId="1" xfId="65" applyNumberFormat="1" applyFont="1" applyFill="1" applyBorder="1" applyAlignment="1">
      <alignment horizontal="right" vertical="center" wrapText="1"/>
    </xf>
    <xf numFmtId="0" fontId="1" fillId="0" borderId="1" xfId="65" applyFont="1" applyFill="1" applyBorder="1" applyAlignment="1">
      <alignment horizontal="left" vertical="center" indent="1"/>
    </xf>
    <xf numFmtId="0" fontId="4" fillId="2" borderId="1" xfId="65" applyFont="1" applyFill="1" applyBorder="1">
      <alignment vertical="center"/>
    </xf>
    <xf numFmtId="182" fontId="5" fillId="0" borderId="1" xfId="65" applyNumberFormat="1" applyFont="1" applyFill="1" applyBorder="1" applyAlignment="1">
      <alignment vertical="center" wrapText="1"/>
    </xf>
    <xf numFmtId="0" fontId="5" fillId="0" borderId="1" xfId="65" applyNumberFormat="1" applyFont="1" applyFill="1" applyBorder="1" applyAlignment="1" applyProtection="1">
      <alignment vertical="center"/>
    </xf>
    <xf numFmtId="0" fontId="1" fillId="0" borderId="1" xfId="65" applyFont="1" applyFill="1" applyBorder="1">
      <alignment vertical="center"/>
    </xf>
    <xf numFmtId="180" fontId="4" fillId="3" borderId="1" xfId="65" applyNumberFormat="1" applyFont="1" applyFill="1" applyBorder="1" applyAlignment="1">
      <alignment horizontal="right" vertical="center" wrapText="1"/>
    </xf>
    <xf numFmtId="0" fontId="5" fillId="0" borderId="1" xfId="65" applyNumberFormat="1" applyFont="1" applyFill="1" applyBorder="1" applyAlignment="1" applyProtection="1">
      <alignment horizontal="left" vertical="center"/>
    </xf>
    <xf numFmtId="180" fontId="5" fillId="3" borderId="1" xfId="65" applyNumberFormat="1" applyFont="1" applyFill="1" applyBorder="1" applyAlignment="1">
      <alignment horizontal="right" vertical="center" wrapText="1"/>
    </xf>
    <xf numFmtId="0" fontId="5" fillId="0" borderId="2" xfId="65" applyNumberFormat="1" applyFont="1" applyFill="1" applyBorder="1" applyAlignment="1" applyProtection="1">
      <alignment horizontal="left" vertical="center"/>
    </xf>
    <xf numFmtId="0" fontId="4" fillId="2" borderId="2" xfId="65" applyFont="1" applyFill="1" applyBorder="1">
      <alignment vertical="center"/>
    </xf>
    <xf numFmtId="0" fontId="0" fillId="0" borderId="1" xfId="65" applyFont="1" applyFill="1" applyBorder="1">
      <alignment vertical="center"/>
    </xf>
    <xf numFmtId="0" fontId="4" fillId="2" borderId="1" xfId="65" applyNumberFormat="1" applyFont="1" applyFill="1" applyBorder="1" applyAlignment="1" applyProtection="1">
      <alignment horizontal="left" vertical="center"/>
    </xf>
    <xf numFmtId="180" fontId="5" fillId="2" borderId="1" xfId="65" applyNumberFormat="1" applyFont="1" applyFill="1" applyBorder="1" applyAlignment="1">
      <alignment horizontal="right" vertical="center" wrapText="1"/>
    </xf>
    <xf numFmtId="0" fontId="5" fillId="0" borderId="1" xfId="65" applyNumberFormat="1" applyFont="1" applyFill="1" applyBorder="1" applyAlignment="1" applyProtection="1">
      <alignment horizontal="left" vertical="center" indent="1"/>
    </xf>
    <xf numFmtId="0" fontId="5" fillId="0" borderId="1" xfId="65" applyNumberFormat="1" applyFont="1" applyFill="1" applyBorder="1" applyAlignment="1" applyProtection="1">
      <alignment horizontal="left" vertical="center" wrapText="1" indent="1"/>
    </xf>
    <xf numFmtId="0" fontId="4" fillId="0" borderId="1" xfId="65" applyNumberFormat="1" applyFont="1" applyFill="1" applyBorder="1" applyAlignment="1" applyProtection="1">
      <alignment horizontal="left" vertical="center"/>
    </xf>
    <xf numFmtId="0" fontId="4" fillId="0" borderId="1" xfId="65" applyNumberFormat="1" applyFont="1" applyFill="1" applyBorder="1" applyAlignment="1" applyProtection="1">
      <alignment horizontal="center" vertical="center"/>
    </xf>
    <xf numFmtId="180" fontId="4" fillId="0" borderId="1" xfId="65" applyNumberFormat="1" applyFont="1" applyFill="1" applyBorder="1" applyAlignment="1">
      <alignment horizontal="right" vertical="center" wrapText="1"/>
    </xf>
    <xf numFmtId="177" fontId="4" fillId="0" borderId="1" xfId="65" applyNumberFormat="1" applyFont="1" applyFill="1" applyBorder="1" applyAlignment="1">
      <alignment horizontal="right" vertical="center" wrapText="1"/>
    </xf>
    <xf numFmtId="0" fontId="5" fillId="0" borderId="1" xfId="65" applyFont="1" applyFill="1" applyBorder="1" applyAlignment="1">
      <alignment horizontal="left" vertical="center"/>
    </xf>
    <xf numFmtId="182" fontId="1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horizontal="center" vertical="center"/>
    </xf>
    <xf numFmtId="0" fontId="1" fillId="0" borderId="0" xfId="65" applyFill="1" applyAlignment="1">
      <alignment vertical="center" wrapText="1"/>
    </xf>
    <xf numFmtId="0" fontId="1" fillId="0" borderId="0" xfId="65" applyFont="1" applyFill="1" applyAlignment="1">
      <alignment vertical="center" wrapText="1"/>
    </xf>
    <xf numFmtId="0" fontId="4" fillId="2" borderId="1" xfId="65" applyFont="1" applyFill="1" applyBorder="1" applyAlignment="1">
      <alignment horizontal="left" vertical="center"/>
    </xf>
    <xf numFmtId="0" fontId="5" fillId="3" borderId="1" xfId="65" applyNumberFormat="1" applyFont="1" applyFill="1" applyBorder="1" applyAlignment="1" applyProtection="1">
      <alignment horizontal="left" vertical="center"/>
    </xf>
    <xf numFmtId="0" fontId="0" fillId="0" borderId="1" xfId="65" applyFont="1" applyFill="1" applyBorder="1" applyAlignment="1">
      <alignment horizontal="left" vertical="center" indent="1"/>
    </xf>
    <xf numFmtId="0" fontId="1" fillId="3" borderId="0" xfId="65" applyFont="1" applyFill="1" applyBorder="1">
      <alignment vertical="center"/>
    </xf>
    <xf numFmtId="0" fontId="5" fillId="3" borderId="1" xfId="65" applyNumberFormat="1" applyFont="1" applyFill="1" applyBorder="1" applyAlignment="1" applyProtection="1">
      <alignment vertical="center"/>
    </xf>
    <xf numFmtId="0" fontId="1" fillId="3" borderId="1" xfId="65" applyFont="1" applyFill="1" applyBorder="1">
      <alignment vertical="center"/>
    </xf>
    <xf numFmtId="177" fontId="5" fillId="2" borderId="1" xfId="65" applyNumberFormat="1" applyFont="1" applyFill="1" applyBorder="1" applyAlignment="1">
      <alignment horizontal="right" vertical="center" wrapText="1"/>
    </xf>
    <xf numFmtId="0" fontId="5" fillId="0" borderId="1" xfId="65" applyNumberFormat="1" applyFont="1" applyFill="1" applyBorder="1" applyAlignment="1" applyProtection="1">
      <alignment horizontal="right" vertical="center"/>
    </xf>
    <xf numFmtId="0" fontId="2" fillId="0" borderId="1" xfId="65" applyFont="1" applyFill="1" applyBorder="1">
      <alignment vertical="center"/>
    </xf>
    <xf numFmtId="0" fontId="5" fillId="0" borderId="1" xfId="36" applyFont="1" applyFill="1" applyBorder="1" applyAlignment="1">
      <alignment horizontal="left" vertical="center"/>
    </xf>
    <xf numFmtId="0" fontId="5" fillId="0" borderId="1" xfId="36" applyFont="1" applyFill="1" applyBorder="1" applyAlignment="1">
      <alignment horizontal="left" vertical="center" indent="1"/>
    </xf>
    <xf numFmtId="0" fontId="5" fillId="0" borderId="1" xfId="65" applyFont="1" applyFill="1" applyBorder="1" applyAlignment="1">
      <alignment horizontal="left" vertical="center" indent="1"/>
    </xf>
    <xf numFmtId="0" fontId="1" fillId="0" borderId="0" xfId="0" applyFont="1" applyFill="1" applyBorder="1" applyAlignment="1"/>
    <xf numFmtId="0" fontId="3" fillId="0" borderId="0" xfId="60" applyFont="1" applyFill="1" applyBorder="1" applyAlignment="1">
      <alignment horizontal="center" vertical="center" wrapText="1"/>
    </xf>
    <xf numFmtId="0" fontId="1" fillId="0" borderId="0" xfId="60" applyFont="1" applyFill="1" applyBorder="1" applyAlignment="1">
      <alignment wrapText="1"/>
    </xf>
    <xf numFmtId="0" fontId="1" fillId="0" borderId="0" xfId="60" applyFont="1" applyFill="1" applyBorder="1" applyAlignment="1"/>
    <xf numFmtId="0" fontId="2" fillId="0" borderId="3" xfId="6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6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180" fontId="2" fillId="2" borderId="1" xfId="60" applyNumberFormat="1" applyFont="1" applyFill="1" applyBorder="1" applyAlignment="1">
      <alignment horizontal="right" vertical="center" wrapText="1"/>
    </xf>
    <xf numFmtId="0" fontId="2" fillId="0" borderId="5" xfId="60" applyFont="1" applyFill="1" applyBorder="1" applyAlignment="1">
      <alignment horizontal="center" vertical="center" wrapText="1"/>
    </xf>
    <xf numFmtId="180" fontId="2" fillId="2" borderId="1" xfId="60" applyNumberFormat="1" applyFont="1" applyFill="1" applyBorder="1" applyAlignment="1">
      <alignment horizontal="right" vertical="center"/>
    </xf>
    <xf numFmtId="3" fontId="1" fillId="0" borderId="1" xfId="60" applyNumberFormat="1" applyFont="1" applyFill="1" applyBorder="1" applyAlignment="1">
      <alignment horizontal="left" vertical="center" wrapText="1"/>
    </xf>
    <xf numFmtId="0" fontId="1" fillId="0" borderId="1" xfId="60" applyFont="1" applyFill="1" applyBorder="1" applyAlignment="1"/>
    <xf numFmtId="0" fontId="1" fillId="0" borderId="1" xfId="60" applyFont="1" applyFill="1" applyBorder="1" applyAlignment="1">
      <alignment horizontal="left" vertical="center" wrapText="1"/>
    </xf>
    <xf numFmtId="3" fontId="2" fillId="0" borderId="1" xfId="60" applyNumberFormat="1" applyFont="1" applyFill="1" applyBorder="1" applyAlignment="1">
      <alignment horizontal="center" vertical="center" wrapText="1"/>
    </xf>
    <xf numFmtId="1" fontId="2" fillId="0" borderId="1" xfId="60" applyNumberFormat="1" applyFont="1" applyFill="1" applyBorder="1" applyAlignment="1">
      <alignment vertical="center" wrapText="1"/>
    </xf>
    <xf numFmtId="1" fontId="1" fillId="0" borderId="1" xfId="60" applyNumberFormat="1" applyFont="1" applyFill="1" applyBorder="1" applyAlignment="1">
      <alignment horizontal="left" vertical="center" wrapText="1" indent="1"/>
    </xf>
    <xf numFmtId="49" fontId="1" fillId="0" borderId="1" xfId="68" applyNumberFormat="1" applyFont="1" applyFill="1" applyBorder="1" applyAlignment="1">
      <alignment vertical="center"/>
    </xf>
    <xf numFmtId="0" fontId="2" fillId="0" borderId="1" xfId="60" applyFont="1" applyFill="1" applyBorder="1" applyAlignment="1"/>
    <xf numFmtId="180" fontId="1" fillId="2" borderId="1" xfId="60" applyNumberFormat="1" applyFont="1" applyFill="1" applyBorder="1" applyAlignment="1">
      <alignment horizontal="right" vertical="center" wrapText="1"/>
    </xf>
    <xf numFmtId="180" fontId="1" fillId="2" borderId="1" xfId="60" applyNumberFormat="1" applyFont="1" applyFill="1" applyBorder="1" applyAlignment="1">
      <alignment horizontal="right" vertical="center"/>
    </xf>
    <xf numFmtId="1" fontId="1" fillId="0" borderId="1" xfId="60" applyNumberFormat="1" applyFont="1" applyFill="1" applyBorder="1" applyAlignment="1">
      <alignment vertical="center" wrapText="1"/>
    </xf>
    <xf numFmtId="0" fontId="1" fillId="0" borderId="1" xfId="60" applyFont="1" applyFill="1" applyBorder="1" applyAlignment="1">
      <alignment horizontal="left" vertical="center" wrapText="1" indent="1"/>
    </xf>
    <xf numFmtId="49" fontId="2" fillId="0" borderId="1" xfId="68" applyNumberFormat="1" applyFont="1" applyFill="1" applyBorder="1" applyAlignment="1">
      <alignment vertical="center"/>
    </xf>
    <xf numFmtId="0" fontId="1" fillId="0" borderId="0" xfId="63" applyFill="1" applyBorder="1" applyAlignment="1"/>
    <xf numFmtId="0" fontId="2" fillId="0" borderId="0" xfId="63" applyFont="1" applyFill="1" applyBorder="1" applyAlignment="1"/>
    <xf numFmtId="0" fontId="2" fillId="0" borderId="0" xfId="29" applyFont="1" applyFill="1" applyBorder="1" applyAlignment="1">
      <alignment vertical="center"/>
    </xf>
    <xf numFmtId="0" fontId="2" fillId="0" borderId="0" xfId="43" applyFont="1" applyFill="1" applyBorder="1" applyAlignment="1">
      <alignment vertical="center"/>
    </xf>
    <xf numFmtId="0" fontId="3" fillId="0" borderId="0" xfId="57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vertical="center" wrapText="1"/>
    </xf>
    <xf numFmtId="0" fontId="1" fillId="0" borderId="0" xfId="63" applyFont="1" applyFill="1" applyBorder="1" applyAlignment="1"/>
    <xf numFmtId="0" fontId="1" fillId="0" borderId="6" xfId="63" applyFont="1" applyFill="1" applyBorder="1" applyAlignment="1">
      <alignment horizontal="right" vertical="center"/>
    </xf>
    <xf numFmtId="0" fontId="2" fillId="0" borderId="1" xfId="63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left" vertical="center"/>
    </xf>
    <xf numFmtId="185" fontId="2" fillId="0" borderId="1" xfId="78" applyNumberFormat="1" applyFont="1" applyFill="1" applyBorder="1" applyAlignment="1" applyProtection="1">
      <alignment horizontal="center" vertical="center" wrapText="1"/>
    </xf>
    <xf numFmtId="185" fontId="2" fillId="0" borderId="0" xfId="63" applyNumberFormat="1" applyFont="1" applyFill="1" applyBorder="1" applyAlignment="1"/>
    <xf numFmtId="10" fontId="2" fillId="0" borderId="0" xfId="12" applyNumberFormat="1" applyFont="1" applyFill="1" applyAlignment="1"/>
    <xf numFmtId="0" fontId="1" fillId="0" borderId="1" xfId="57" applyFont="1" applyFill="1" applyBorder="1" applyAlignment="1">
      <alignment horizontal="left" vertical="center" indent="1"/>
    </xf>
    <xf numFmtId="185" fontId="1" fillId="0" borderId="1" xfId="78" applyNumberFormat="1" applyFont="1" applyFill="1" applyBorder="1" applyAlignment="1" applyProtection="1">
      <alignment horizontal="center" vertical="center" wrapText="1"/>
    </xf>
    <xf numFmtId="0" fontId="1" fillId="0" borderId="1" xfId="57" applyFont="1" applyFill="1" applyBorder="1" applyAlignment="1">
      <alignment horizontal="left" vertical="center" wrapText="1" indent="1"/>
    </xf>
    <xf numFmtId="0" fontId="2" fillId="0" borderId="1" xfId="63" applyFont="1" applyFill="1" applyBorder="1" applyAlignment="1"/>
    <xf numFmtId="0" fontId="2" fillId="0" borderId="1" xfId="57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5" fontId="1" fillId="4" borderId="1" xfId="75" applyNumberFormat="1" applyFont="1" applyFill="1" applyBorder="1" applyAlignment="1">
      <alignment horizontal="center" vertical="center" wrapText="1"/>
    </xf>
    <xf numFmtId="0" fontId="1" fillId="0" borderId="1" xfId="63" applyFill="1" applyBorder="1" applyAlignment="1"/>
    <xf numFmtId="0" fontId="2" fillId="0" borderId="1" xfId="29" applyFont="1" applyFill="1" applyBorder="1" applyAlignment="1">
      <alignment horizontal="center" vertical="center"/>
    </xf>
    <xf numFmtId="184" fontId="2" fillId="0" borderId="0" xfId="29" applyNumberFormat="1" applyFont="1" applyFill="1" applyBorder="1" applyAlignment="1">
      <alignment vertical="center"/>
    </xf>
    <xf numFmtId="10" fontId="2" fillId="0" borderId="0" xfId="14" applyNumberFormat="1" applyFont="1" applyAlignment="1">
      <alignment vertical="center"/>
    </xf>
    <xf numFmtId="185" fontId="1" fillId="0" borderId="0" xfId="63" applyNumberFormat="1" applyFill="1" applyBorder="1" applyAlignment="1"/>
    <xf numFmtId="0" fontId="4" fillId="0" borderId="1" xfId="69" applyFont="1" applyFill="1" applyBorder="1" applyAlignment="1">
      <alignment vertical="center"/>
    </xf>
    <xf numFmtId="0" fontId="5" fillId="0" borderId="1" xfId="69" applyFont="1" applyFill="1" applyBorder="1" applyAlignment="1">
      <alignment horizontal="left" vertical="center" indent="1"/>
    </xf>
    <xf numFmtId="0" fontId="5" fillId="0" borderId="1" xfId="69" applyFont="1" applyFill="1" applyBorder="1" applyAlignment="1">
      <alignment horizontal="left" vertical="center" wrapText="1" indent="1"/>
    </xf>
    <xf numFmtId="0" fontId="4" fillId="0" borderId="1" xfId="69" applyFont="1" applyFill="1" applyBorder="1" applyAlignment="1">
      <alignment horizontal="center" vertical="center"/>
    </xf>
    <xf numFmtId="0" fontId="1" fillId="0" borderId="1" xfId="29" applyFont="1" applyFill="1" applyBorder="1" applyAlignment="1">
      <alignment vertical="center"/>
    </xf>
    <xf numFmtId="0" fontId="1" fillId="0" borderId="1" xfId="63" applyFont="1" applyFill="1" applyBorder="1" applyAlignment="1">
      <alignment horizontal="left" vertical="center" wrapText="1"/>
    </xf>
    <xf numFmtId="0" fontId="1" fillId="0" borderId="0" xfId="77" applyFill="1" applyBorder="1" applyAlignment="1">
      <alignment vertical="center"/>
    </xf>
    <xf numFmtId="0" fontId="1" fillId="0" borderId="0" xfId="76" applyFill="1" applyBorder="1" applyAlignment="1"/>
    <xf numFmtId="0" fontId="1" fillId="0" borderId="0" xfId="77" applyFill="1" applyBorder="1" applyAlignment="1">
      <alignment vertical="center" wrapText="1"/>
    </xf>
    <xf numFmtId="0" fontId="2" fillId="0" borderId="0" xfId="77" applyFont="1" applyFill="1" applyBorder="1" applyAlignment="1">
      <alignment vertical="center"/>
    </xf>
    <xf numFmtId="0" fontId="3" fillId="0" borderId="0" xfId="76" applyFont="1" applyFill="1" applyBorder="1" applyAlignment="1">
      <alignment horizontal="center" vertical="center"/>
    </xf>
    <xf numFmtId="0" fontId="6" fillId="0" borderId="0" xfId="77" applyFont="1" applyFill="1" applyBorder="1" applyAlignment="1">
      <alignment vertical="center"/>
    </xf>
    <xf numFmtId="0" fontId="7" fillId="0" borderId="0" xfId="77" applyFont="1" applyFill="1" applyBorder="1" applyAlignment="1">
      <alignment horizontal="right" vertical="center"/>
    </xf>
    <xf numFmtId="0" fontId="2" fillId="0" borderId="1" xfId="77" applyFont="1" applyFill="1" applyBorder="1" applyAlignment="1">
      <alignment horizontal="center" vertical="center" wrapText="1"/>
    </xf>
    <xf numFmtId="0" fontId="2" fillId="0" borderId="1" xfId="76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horizontal="left" vertical="center" wrapText="1"/>
    </xf>
    <xf numFmtId="184" fontId="5" fillId="0" borderId="1" xfId="8" applyNumberFormat="1" applyFont="1" applyFill="1" applyBorder="1" applyAlignment="1">
      <alignment vertical="center"/>
    </xf>
    <xf numFmtId="0" fontId="1" fillId="0" borderId="1" xfId="77" applyFont="1" applyFill="1" applyBorder="1" applyAlignment="1">
      <alignment horizontal="center" vertical="center"/>
    </xf>
    <xf numFmtId="184" fontId="2" fillId="0" borderId="1" xfId="77" applyNumberFormat="1" applyFont="1" applyFill="1" applyBorder="1" applyAlignment="1">
      <alignment vertical="center"/>
    </xf>
    <xf numFmtId="0" fontId="1" fillId="0" borderId="0" xfId="77" applyFill="1">
      <alignment vertical="center"/>
    </xf>
    <xf numFmtId="0" fontId="1" fillId="0" borderId="0" xfId="76"/>
    <xf numFmtId="0" fontId="1" fillId="0" borderId="0" xfId="77" applyFill="1" applyAlignment="1">
      <alignment vertical="center" wrapText="1"/>
    </xf>
    <xf numFmtId="0" fontId="1" fillId="0" borderId="0" xfId="77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76" applyFont="1" applyAlignment="1">
      <alignment horizontal="center" vertical="center"/>
    </xf>
    <xf numFmtId="0" fontId="6" fillId="0" borderId="0" xfId="77" applyFont="1" applyFill="1" applyAlignment="1">
      <alignment vertical="center"/>
    </xf>
    <xf numFmtId="0" fontId="7" fillId="0" borderId="0" xfId="77" applyFont="1" applyFill="1" applyAlignment="1">
      <alignment horizontal="right" vertical="center"/>
    </xf>
    <xf numFmtId="0" fontId="2" fillId="0" borderId="7" xfId="77" applyFont="1" applyFill="1" applyBorder="1" applyAlignment="1">
      <alignment horizontal="center" vertical="center" wrapText="1"/>
    </xf>
    <xf numFmtId="0" fontId="2" fillId="0" borderId="8" xfId="77" applyFont="1" applyFill="1" applyBorder="1" applyAlignment="1">
      <alignment horizontal="center" vertical="center" wrapText="1"/>
    </xf>
    <xf numFmtId="0" fontId="1" fillId="0" borderId="1" xfId="77" applyFont="1" applyFill="1" applyBorder="1" applyAlignment="1">
      <alignment vertical="center" wrapText="1"/>
    </xf>
    <xf numFmtId="180" fontId="1" fillId="0" borderId="1" xfId="77" applyNumberFormat="1" applyFont="1" applyFill="1" applyBorder="1" applyAlignment="1">
      <alignment horizontal="right" vertical="center"/>
    </xf>
    <xf numFmtId="0" fontId="1" fillId="0" borderId="1" xfId="77" applyFont="1" applyFill="1" applyBorder="1">
      <alignment vertical="center"/>
    </xf>
    <xf numFmtId="182" fontId="1" fillId="0" borderId="1" xfId="77" applyNumberFormat="1" applyFont="1" applyFill="1" applyBorder="1">
      <alignment vertical="center"/>
    </xf>
    <xf numFmtId="0" fontId="1" fillId="0" borderId="1" xfId="77" applyFill="1" applyBorder="1">
      <alignment vertical="center"/>
    </xf>
    <xf numFmtId="0" fontId="2" fillId="0" borderId="0" xfId="60" applyFont="1" applyFill="1"/>
    <xf numFmtId="0" fontId="1" fillId="0" borderId="0" xfId="60" applyFont="1" applyFill="1" applyAlignment="1">
      <alignment shrinkToFit="1"/>
    </xf>
    <xf numFmtId="0" fontId="1" fillId="0" borderId="0" xfId="60" applyFont="1" applyFill="1"/>
    <xf numFmtId="0" fontId="2" fillId="0" borderId="0" xfId="60" applyFont="1" applyFill="1" applyAlignment="1">
      <alignment vertical="center" shrinkToFit="1"/>
    </xf>
    <xf numFmtId="0" fontId="3" fillId="0" borderId="0" xfId="60" applyFont="1" applyFill="1" applyAlignment="1">
      <alignment horizontal="center" vertical="center" shrinkToFit="1"/>
    </xf>
    <xf numFmtId="0" fontId="3" fillId="0" borderId="0" xfId="60" applyFont="1" applyFill="1" applyAlignment="1">
      <alignment horizontal="center" vertical="center"/>
    </xf>
    <xf numFmtId="0" fontId="1" fillId="0" borderId="6" xfId="60" applyFont="1" applyFill="1" applyBorder="1" applyAlignment="1">
      <alignment horizontal="center"/>
    </xf>
    <xf numFmtId="0" fontId="2" fillId="0" borderId="3" xfId="60" applyFont="1" applyFill="1" applyBorder="1" applyAlignment="1">
      <alignment horizontal="center" vertical="center" shrinkToFi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4" xfId="60" applyFont="1" applyFill="1" applyBorder="1" applyAlignment="1">
      <alignment horizontal="center" vertical="center" shrinkToFit="1"/>
    </xf>
    <xf numFmtId="1" fontId="2" fillId="0" borderId="1" xfId="57" applyNumberFormat="1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shrinkToFit="1"/>
    </xf>
    <xf numFmtId="0" fontId="2" fillId="0" borderId="5" xfId="60" applyFont="1" applyFill="1" applyBorder="1" applyAlignment="1">
      <alignment horizontal="center" vertical="center" shrinkToFit="1"/>
    </xf>
    <xf numFmtId="3" fontId="1" fillId="0" borderId="1" xfId="60" applyNumberFormat="1" applyFont="1" applyFill="1" applyBorder="1" applyAlignment="1">
      <alignment horizontal="left" vertical="center" indent="1" shrinkToFit="1"/>
    </xf>
    <xf numFmtId="0" fontId="1" fillId="0" borderId="1" xfId="60" applyFont="1" applyFill="1" applyBorder="1"/>
    <xf numFmtId="3" fontId="1" fillId="0" borderId="1" xfId="60" applyNumberFormat="1" applyFont="1" applyFill="1" applyBorder="1" applyAlignment="1">
      <alignment horizontal="left" vertical="center" wrapText="1" indent="1"/>
    </xf>
    <xf numFmtId="0" fontId="1" fillId="0" borderId="1" xfId="60" applyFont="1" applyFill="1" applyBorder="1" applyAlignment="1">
      <alignment horizontal="left" vertical="center" indent="1" shrinkToFit="1"/>
    </xf>
    <xf numFmtId="3" fontId="2" fillId="0" borderId="1" xfId="60" applyNumberFormat="1" applyFont="1" applyFill="1" applyBorder="1" applyAlignment="1">
      <alignment horizontal="center" vertical="center" shrinkToFit="1"/>
    </xf>
    <xf numFmtId="1" fontId="2" fillId="0" borderId="1" xfId="60" applyNumberFormat="1" applyFont="1" applyFill="1" applyBorder="1" applyAlignment="1">
      <alignment vertical="center" shrinkToFit="1"/>
    </xf>
    <xf numFmtId="1" fontId="1" fillId="0" borderId="1" xfId="60" applyNumberFormat="1" applyFont="1" applyFill="1" applyBorder="1" applyAlignment="1">
      <alignment horizontal="left" vertical="center" indent="1" shrinkToFit="1"/>
    </xf>
    <xf numFmtId="1" fontId="0" fillId="0" borderId="1" xfId="60" applyNumberFormat="1" applyFont="1" applyFill="1" applyBorder="1" applyAlignment="1">
      <alignment horizontal="left" vertical="center" indent="1" shrinkToFit="1"/>
    </xf>
    <xf numFmtId="1" fontId="0" fillId="0" borderId="1" xfId="60" applyNumberFormat="1" applyFont="1" applyFill="1" applyBorder="1" applyAlignment="1">
      <alignment horizontal="left" vertical="center" wrapText="1" indent="1"/>
    </xf>
    <xf numFmtId="49" fontId="1" fillId="0" borderId="1" xfId="68" applyNumberFormat="1" applyFont="1" applyFill="1" applyBorder="1" applyAlignment="1">
      <alignment horizontal="left" vertical="center" indent="1" shrinkToFit="1"/>
    </xf>
    <xf numFmtId="0" fontId="2" fillId="0" borderId="1" xfId="60" applyFont="1" applyFill="1" applyBorder="1"/>
    <xf numFmtId="49" fontId="2" fillId="0" borderId="1" xfId="68" applyNumberFormat="1" applyFont="1" applyFill="1" applyBorder="1" applyAlignment="1">
      <alignment vertical="center" shrinkToFit="1"/>
    </xf>
    <xf numFmtId="1" fontId="1" fillId="0" borderId="1" xfId="60" applyNumberFormat="1" applyFont="1" applyFill="1" applyBorder="1" applyAlignment="1">
      <alignment horizontal="left" vertical="center" shrinkToFit="1"/>
    </xf>
    <xf numFmtId="0" fontId="1" fillId="0" borderId="9" xfId="60" applyFont="1" applyFill="1" applyBorder="1" applyAlignment="1">
      <alignment horizontal="left" shrinkToFit="1"/>
    </xf>
    <xf numFmtId="0" fontId="8" fillId="0" borderId="0" xfId="54" applyFont="1" applyFill="1" applyAlignment="1">
      <alignment vertical="top"/>
    </xf>
    <xf numFmtId="0" fontId="9" fillId="0" borderId="0" xfId="54" applyFont="1" applyFill="1">
      <alignment vertical="center"/>
    </xf>
    <xf numFmtId="0" fontId="10" fillId="0" borderId="0" xfId="54" applyFont="1" applyFill="1">
      <alignment vertical="center"/>
    </xf>
    <xf numFmtId="0" fontId="1" fillId="0" borderId="0" xfId="54" applyFont="1" applyFill="1">
      <alignment vertical="center"/>
    </xf>
    <xf numFmtId="0" fontId="11" fillId="0" borderId="0" xfId="54" applyFont="1" applyFill="1">
      <alignment vertical="center"/>
    </xf>
    <xf numFmtId="0" fontId="4" fillId="0" borderId="0" xfId="0" applyFont="1">
      <alignment vertical="center"/>
    </xf>
    <xf numFmtId="0" fontId="3" fillId="0" borderId="0" xfId="54" applyFont="1" applyFill="1" applyBorder="1" applyAlignment="1">
      <alignment horizontal="center" vertical="center"/>
    </xf>
    <xf numFmtId="0" fontId="11" fillId="0" borderId="6" xfId="54" applyFont="1" applyFill="1" applyBorder="1" applyAlignment="1">
      <alignment horizontal="right" vertical="center"/>
    </xf>
    <xf numFmtId="0" fontId="10" fillId="0" borderId="1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vertical="center" wrapText="1"/>
    </xf>
    <xf numFmtId="180" fontId="1" fillId="0" borderId="1" xfId="71" applyNumberFormat="1" applyFont="1" applyBorder="1" applyAlignment="1">
      <alignment horizontal="right" vertical="center"/>
    </xf>
    <xf numFmtId="177" fontId="1" fillId="0" borderId="1" xfId="71" applyNumberFormat="1" applyFont="1" applyBorder="1" applyAlignment="1">
      <alignment horizontal="right" vertical="center"/>
    </xf>
    <xf numFmtId="0" fontId="12" fillId="0" borderId="10" xfId="57" applyFont="1" applyBorder="1" applyAlignment="1">
      <alignment horizontal="left" vertical="center" shrinkToFit="1"/>
    </xf>
    <xf numFmtId="0" fontId="13" fillId="0" borderId="10" xfId="57" applyFont="1" applyBorder="1" applyAlignment="1">
      <alignment horizontal="left" vertical="center" shrinkToFit="1"/>
    </xf>
    <xf numFmtId="0" fontId="12" fillId="0" borderId="2" xfId="57" applyFont="1" applyBorder="1" applyAlignment="1">
      <alignment vertical="center"/>
    </xf>
    <xf numFmtId="0" fontId="12" fillId="0" borderId="1" xfId="57" applyFont="1" applyBorder="1" applyAlignment="1">
      <alignment vertical="center"/>
    </xf>
    <xf numFmtId="0" fontId="12" fillId="0" borderId="11" xfId="57" applyFont="1" applyBorder="1" applyAlignment="1">
      <alignment vertical="center"/>
    </xf>
    <xf numFmtId="0" fontId="12" fillId="0" borderId="10" xfId="57" applyFont="1" applyBorder="1" applyAlignment="1">
      <alignment vertical="center" shrinkToFit="1"/>
    </xf>
    <xf numFmtId="0" fontId="14" fillId="0" borderId="0" xfId="54" applyFont="1" applyFill="1">
      <alignment vertical="center"/>
    </xf>
    <xf numFmtId="180" fontId="2" fillId="0" borderId="1" xfId="71" applyNumberFormat="1" applyFont="1" applyBorder="1" applyAlignment="1">
      <alignment horizontal="right" vertical="center"/>
    </xf>
    <xf numFmtId="0" fontId="15" fillId="0" borderId="0" xfId="54" applyFont="1" applyFill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2" fillId="0" borderId="0" xfId="57" applyFont="1" applyAlignment="1">
      <alignment vertical="center"/>
    </xf>
    <xf numFmtId="0" fontId="12" fillId="0" borderId="0" xfId="57" applyFont="1"/>
    <xf numFmtId="0" fontId="12" fillId="0" borderId="0" xfId="57" applyFont="1" applyAlignment="1">
      <alignment vertical="center"/>
    </xf>
    <xf numFmtId="0" fontId="1" fillId="0" borderId="0" xfId="57"/>
    <xf numFmtId="0" fontId="1" fillId="0" borderId="0" xfId="57" applyAlignment="1">
      <alignment shrinkToFit="1"/>
    </xf>
    <xf numFmtId="0" fontId="2" fillId="0" borderId="0" xfId="57" applyFont="1" applyAlignment="1">
      <alignment horizontal="left"/>
    </xf>
    <xf numFmtId="0" fontId="3" fillId="0" borderId="0" xfId="57" applyFont="1" applyFill="1" applyAlignment="1">
      <alignment horizontal="center" vertical="center"/>
    </xf>
    <xf numFmtId="1" fontId="17" fillId="0" borderId="0" xfId="57" applyNumberFormat="1" applyFont="1" applyFill="1" applyAlignment="1">
      <alignment shrinkToFit="1"/>
    </xf>
    <xf numFmtId="1" fontId="7" fillId="0" borderId="0" xfId="57" applyNumberFormat="1" applyFont="1" applyFill="1" applyBorder="1" applyAlignment="1">
      <alignment horizontal="center" vertical="center"/>
    </xf>
    <xf numFmtId="0" fontId="2" fillId="0" borderId="1" xfId="57" applyFont="1" applyBorder="1" applyAlignment="1">
      <alignment vertical="center"/>
    </xf>
    <xf numFmtId="0" fontId="2" fillId="0" borderId="1" xfId="57" applyFont="1" applyFill="1" applyBorder="1" applyAlignment="1">
      <alignment horizontal="center" vertical="center" shrinkToFit="1"/>
    </xf>
    <xf numFmtId="185" fontId="2" fillId="0" borderId="1" xfId="57" applyNumberFormat="1" applyFont="1" applyFill="1" applyBorder="1" applyAlignment="1">
      <alignment horizontal="center" vertical="center" wrapText="1"/>
    </xf>
    <xf numFmtId="0" fontId="12" fillId="0" borderId="1" xfId="57" applyFont="1" applyBorder="1" applyAlignment="1">
      <alignment horizontal="center" vertical="center"/>
    </xf>
    <xf numFmtId="185" fontId="18" fillId="0" borderId="1" xfId="57" applyNumberFormat="1" applyFont="1" applyFill="1" applyBorder="1" applyAlignment="1">
      <alignment horizontal="right" vertical="center" wrapText="1"/>
    </xf>
    <xf numFmtId="0" fontId="12" fillId="0" borderId="2" xfId="57" applyFont="1" applyBorder="1" applyAlignment="1">
      <alignment horizontal="left" vertical="center"/>
    </xf>
    <xf numFmtId="0" fontId="12" fillId="0" borderId="10" xfId="57" applyFont="1" applyBorder="1" applyAlignment="1">
      <alignment horizontal="left" vertical="center"/>
    </xf>
    <xf numFmtId="0" fontId="12" fillId="0" borderId="11" xfId="57" applyFont="1" applyBorder="1" applyAlignment="1">
      <alignment horizontal="left" vertical="center"/>
    </xf>
    <xf numFmtId="185" fontId="12" fillId="0" borderId="1" xfId="57" applyNumberFormat="1" applyFont="1" applyFill="1" applyBorder="1" applyAlignment="1">
      <alignment horizontal="right" vertical="center" wrapText="1"/>
    </xf>
    <xf numFmtId="0" fontId="12" fillId="0" borderId="11" xfId="57" applyFont="1" applyBorder="1" applyAlignment="1">
      <alignment horizontal="left" vertical="center" shrinkToFit="1"/>
    </xf>
    <xf numFmtId="0" fontId="13" fillId="0" borderId="11" xfId="57" applyFont="1" applyBorder="1" applyAlignment="1">
      <alignment horizontal="left" vertical="center" shrinkToFit="1"/>
    </xf>
    <xf numFmtId="185" fontId="13" fillId="0" borderId="1" xfId="57" applyNumberFormat="1" applyFont="1" applyBorder="1" applyAlignment="1">
      <alignment horizontal="right" vertical="center" wrapText="1"/>
    </xf>
    <xf numFmtId="0" fontId="12" fillId="0" borderId="11" xfId="57" applyFont="1" applyBorder="1" applyAlignment="1">
      <alignment vertical="center" shrinkToFit="1"/>
    </xf>
    <xf numFmtId="185" fontId="12" fillId="0" borderId="1" xfId="57" applyNumberFormat="1" applyFont="1" applyBorder="1" applyAlignment="1">
      <alignment horizontal="right" vertical="center"/>
    </xf>
    <xf numFmtId="0" fontId="19" fillId="0" borderId="0" xfId="58" applyFont="1" applyFill="1">
      <alignment vertical="center"/>
    </xf>
    <xf numFmtId="0" fontId="1" fillId="0" borderId="0" xfId="58" applyFont="1" applyFill="1" applyAlignment="1">
      <alignment vertical="center" wrapText="1"/>
    </xf>
    <xf numFmtId="0" fontId="1" fillId="0" borderId="0" xfId="58" applyFont="1" applyFill="1" applyAlignment="1">
      <alignment vertical="center"/>
    </xf>
    <xf numFmtId="0" fontId="2" fillId="0" borderId="0" xfId="58" applyFont="1" applyFill="1" applyAlignment="1">
      <alignment vertical="center"/>
    </xf>
    <xf numFmtId="0" fontId="1" fillId="0" borderId="0" xfId="58" applyFont="1" applyFill="1">
      <alignment vertical="center"/>
    </xf>
    <xf numFmtId="0" fontId="2" fillId="0" borderId="0" xfId="61" applyFont="1" applyFill="1" applyAlignment="1">
      <alignment horizontal="left" vertical="center" wrapText="1"/>
    </xf>
    <xf numFmtId="0" fontId="2" fillId="0" borderId="0" xfId="61" applyFont="1" applyFill="1">
      <alignment vertical="center"/>
    </xf>
    <xf numFmtId="0" fontId="3" fillId="0" borderId="0" xfId="58" applyFont="1" applyFill="1" applyAlignment="1">
      <alignment horizontal="center" vertical="center"/>
    </xf>
    <xf numFmtId="0" fontId="20" fillId="0" borderId="0" xfId="58" applyFont="1" applyFill="1" applyAlignment="1">
      <alignment horizontal="center" vertical="center" wrapText="1"/>
    </xf>
    <xf numFmtId="0" fontId="20" fillId="0" borderId="0" xfId="58" applyFont="1" applyFill="1" applyAlignment="1">
      <alignment horizontal="center" vertical="center"/>
    </xf>
    <xf numFmtId="0" fontId="1" fillId="0" borderId="6" xfId="58" applyFont="1" applyFill="1" applyBorder="1" applyAlignment="1">
      <alignment horizontal="center" vertical="center"/>
    </xf>
    <xf numFmtId="0" fontId="0" fillId="0" borderId="1" xfId="58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18" fillId="0" borderId="1" xfId="58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vertical="center" wrapText="1"/>
    </xf>
    <xf numFmtId="185" fontId="12" fillId="0" borderId="1" xfId="74" applyNumberFormat="1" applyFont="1" applyFill="1" applyBorder="1" applyAlignment="1">
      <alignment horizontal="right" vertical="center" wrapText="1"/>
    </xf>
    <xf numFmtId="181" fontId="1" fillId="0" borderId="1" xfId="58" applyNumberFormat="1" applyFont="1" applyFill="1" applyBorder="1">
      <alignment vertical="center"/>
    </xf>
    <xf numFmtId="49" fontId="1" fillId="0" borderId="1" xfId="57" applyNumberFormat="1" applyFont="1" applyFill="1" applyBorder="1" applyAlignment="1">
      <alignment vertical="center" wrapText="1"/>
    </xf>
    <xf numFmtId="49" fontId="1" fillId="0" borderId="1" xfId="57" applyNumberFormat="1" applyFont="1" applyFill="1" applyBorder="1" applyAlignment="1">
      <alignment horizontal="left" vertical="center" wrapText="1" indent="1"/>
    </xf>
    <xf numFmtId="185" fontId="21" fillId="0" borderId="1" xfId="58" applyNumberFormat="1" applyFont="1" applyFill="1" applyBorder="1" applyAlignment="1">
      <alignment horizontal="right" vertical="center"/>
    </xf>
    <xf numFmtId="0" fontId="1" fillId="0" borderId="1" xfId="58" applyFont="1" applyFill="1" applyBorder="1" applyAlignment="1">
      <alignment vertical="center"/>
    </xf>
    <xf numFmtId="185" fontId="1" fillId="0" borderId="0" xfId="58" applyNumberFormat="1" applyFont="1" applyFill="1" applyAlignment="1">
      <alignment vertical="center"/>
    </xf>
    <xf numFmtId="181" fontId="1" fillId="0" borderId="1" xfId="58" applyNumberFormat="1" applyFont="1" applyFill="1" applyBorder="1" applyAlignment="1">
      <alignment vertical="center"/>
    </xf>
    <xf numFmtId="49" fontId="1" fillId="0" borderId="1" xfId="57" applyNumberFormat="1" applyFont="1" applyBorder="1" applyAlignment="1">
      <alignment wrapText="1"/>
    </xf>
    <xf numFmtId="0" fontId="1" fillId="2" borderId="1" xfId="58" applyFont="1" applyFill="1" applyBorder="1">
      <alignment vertical="center"/>
    </xf>
    <xf numFmtId="185" fontId="1" fillId="0" borderId="0" xfId="58" applyNumberFormat="1" applyFont="1" applyFill="1">
      <alignment vertical="center"/>
    </xf>
    <xf numFmtId="0" fontId="2" fillId="0" borderId="0" xfId="58" applyFont="1" applyFill="1">
      <alignment vertical="center"/>
    </xf>
    <xf numFmtId="185" fontId="12" fillId="2" borderId="1" xfId="74" applyNumberFormat="1" applyFont="1" applyFill="1" applyBorder="1" applyAlignment="1">
      <alignment horizontal="right" vertical="center" wrapText="1"/>
    </xf>
    <xf numFmtId="185" fontId="1" fillId="2" borderId="1" xfId="74" applyNumberFormat="1" applyFont="1" applyFill="1" applyBorder="1" applyAlignment="1">
      <alignment horizontal="right" vertical="center" wrapText="1"/>
    </xf>
    <xf numFmtId="0" fontId="1" fillId="0" borderId="1" xfId="58" applyFont="1" applyFill="1" applyBorder="1">
      <alignment vertical="center"/>
    </xf>
    <xf numFmtId="185" fontId="12" fillId="0" borderId="1" xfId="58" applyNumberFormat="1" applyFont="1" applyFill="1" applyBorder="1" applyAlignment="1">
      <alignment horizontal="right" vertical="center"/>
    </xf>
    <xf numFmtId="185" fontId="1" fillId="0" borderId="1" xfId="58" applyNumberFormat="1" applyFont="1" applyFill="1" applyBorder="1" applyAlignment="1">
      <alignment horizontal="right" vertical="center"/>
    </xf>
    <xf numFmtId="0" fontId="2" fillId="0" borderId="1" xfId="58" applyFont="1" applyFill="1" applyBorder="1">
      <alignment vertical="center"/>
    </xf>
    <xf numFmtId="0" fontId="2" fillId="2" borderId="1" xfId="58" applyFont="1" applyFill="1" applyBorder="1">
      <alignment vertical="center"/>
    </xf>
    <xf numFmtId="0" fontId="1" fillId="0" borderId="1" xfId="58" applyFont="1" applyFill="1" applyBorder="1" applyAlignment="1">
      <alignment horizontal="left" vertical="center" wrapText="1" indent="1"/>
    </xf>
    <xf numFmtId="185" fontId="1" fillId="0" borderId="1" xfId="58" applyNumberFormat="1" applyFont="1" applyFill="1" applyBorder="1">
      <alignment vertical="center"/>
    </xf>
    <xf numFmtId="0" fontId="1" fillId="0" borderId="0" xfId="58" applyFont="1" applyFill="1" applyAlignment="1">
      <alignment horizontal="center" vertical="center"/>
    </xf>
    <xf numFmtId="0" fontId="2" fillId="0" borderId="0" xfId="61" applyFont="1" applyFill="1" applyAlignment="1">
      <alignment horizontal="left" vertical="center"/>
    </xf>
    <xf numFmtId="0" fontId="22" fillId="0" borderId="0" xfId="58" applyFont="1" applyFill="1" applyAlignment="1">
      <alignment horizontal="center" vertical="center"/>
    </xf>
    <xf numFmtId="0" fontId="0" fillId="0" borderId="1" xfId="58" applyFont="1" applyFill="1" applyBorder="1" applyAlignment="1">
      <alignment horizontal="center" vertical="center"/>
    </xf>
    <xf numFmtId="0" fontId="18" fillId="0" borderId="1" xfId="58" applyFont="1" applyFill="1" applyBorder="1" applyAlignment="1">
      <alignment horizontal="center" vertical="center"/>
    </xf>
    <xf numFmtId="0" fontId="18" fillId="0" borderId="1" xfId="57" applyFont="1" applyFill="1" applyBorder="1" applyAlignment="1">
      <alignment horizontal="center" vertical="center" wrapText="1"/>
    </xf>
    <xf numFmtId="0" fontId="18" fillId="0" borderId="1" xfId="57" applyFont="1" applyFill="1" applyBorder="1" applyAlignment="1">
      <alignment horizontal="center" vertical="center"/>
    </xf>
    <xf numFmtId="0" fontId="1" fillId="0" borderId="1" xfId="58" applyFont="1" applyFill="1" applyBorder="1" applyAlignment="1">
      <alignment horizontal="center" vertical="center"/>
    </xf>
    <xf numFmtId="0" fontId="18" fillId="0" borderId="1" xfId="58" applyFont="1" applyFill="1" applyBorder="1" applyAlignment="1">
      <alignment horizontal="left" vertical="center"/>
    </xf>
    <xf numFmtId="185" fontId="2" fillId="0" borderId="1" xfId="57" applyNumberFormat="1" applyFont="1" applyFill="1" applyBorder="1" applyAlignment="1">
      <alignment horizontal="right" vertical="center" wrapText="1"/>
    </xf>
    <xf numFmtId="0" fontId="1" fillId="0" borderId="1" xfId="59" applyNumberFormat="1" applyFont="1" applyFill="1" applyBorder="1" applyAlignment="1">
      <alignment horizontal="center"/>
    </xf>
    <xf numFmtId="0" fontId="12" fillId="0" borderId="1" xfId="59" applyNumberFormat="1" applyFont="1" applyFill="1" applyBorder="1" applyAlignment="1">
      <alignment horizontal="left" indent="1"/>
    </xf>
    <xf numFmtId="185" fontId="18" fillId="0" borderId="1" xfId="58" applyNumberFormat="1" applyFont="1" applyFill="1" applyBorder="1" applyAlignment="1">
      <alignment horizontal="right" vertical="center" wrapText="1"/>
    </xf>
    <xf numFmtId="185" fontId="2" fillId="0" borderId="1" xfId="58" applyNumberFormat="1" applyFont="1" applyFill="1" applyBorder="1" applyAlignment="1">
      <alignment horizontal="right" vertical="center" wrapText="1"/>
    </xf>
    <xf numFmtId="0" fontId="12" fillId="0" borderId="1" xfId="58" applyFont="1" applyFill="1" applyBorder="1" applyAlignment="1">
      <alignment horizontal="right" vertical="center"/>
    </xf>
    <xf numFmtId="185" fontId="18" fillId="0" borderId="1" xfId="58" applyNumberFormat="1" applyFont="1" applyFill="1" applyBorder="1" applyAlignment="1" applyProtection="1">
      <alignment horizontal="right" vertical="center" wrapText="1"/>
    </xf>
    <xf numFmtId="185" fontId="2" fillId="0" borderId="1" xfId="58" applyNumberFormat="1" applyFont="1" applyFill="1" applyBorder="1" applyAlignment="1" applyProtection="1">
      <alignment horizontal="right" vertical="center" wrapText="1"/>
    </xf>
    <xf numFmtId="0" fontId="1" fillId="0" borderId="1" xfId="58" applyFont="1" applyFill="1" applyBorder="1" applyAlignment="1">
      <alignment horizontal="right" vertical="center"/>
    </xf>
    <xf numFmtId="0" fontId="1" fillId="0" borderId="0" xfId="58" applyFont="1" applyFill="1" applyBorder="1" applyAlignment="1">
      <alignment horizontal="right" vertical="center"/>
    </xf>
    <xf numFmtId="0" fontId="18" fillId="0" borderId="1" xfId="57" applyFont="1" applyFill="1" applyBorder="1" applyAlignment="1">
      <alignment vertical="center" wrapText="1"/>
    </xf>
    <xf numFmtId="0" fontId="12" fillId="0" borderId="1" xfId="45" applyFont="1" applyFill="1" applyBorder="1" applyAlignment="1">
      <alignment horizontal="left" vertical="center" indent="1"/>
    </xf>
    <xf numFmtId="3" fontId="18" fillId="0" borderId="1" xfId="70" applyNumberFormat="1" applyFont="1" applyFill="1" applyBorder="1" applyAlignment="1" applyProtection="1">
      <alignment vertical="center"/>
    </xf>
    <xf numFmtId="3" fontId="2" fillId="0" borderId="1" xfId="70" applyNumberFormat="1" applyFont="1" applyFill="1" applyBorder="1" applyAlignment="1" applyProtection="1">
      <alignment vertical="center"/>
    </xf>
    <xf numFmtId="0" fontId="18" fillId="0" borderId="1" xfId="57" applyFont="1" applyFill="1" applyBorder="1" applyAlignment="1">
      <alignment vertical="center"/>
    </xf>
    <xf numFmtId="3" fontId="18" fillId="0" borderId="1" xfId="70" applyNumberFormat="1" applyFont="1" applyFill="1" applyBorder="1" applyAlignment="1" applyProtection="1">
      <alignment horizontal="left" vertical="center"/>
    </xf>
    <xf numFmtId="0" fontId="12" fillId="0" borderId="6" xfId="58" applyFont="1" applyFill="1" applyBorder="1" applyAlignment="1">
      <alignment horizontal="center" vertical="center"/>
    </xf>
    <xf numFmtId="0" fontId="7" fillId="0" borderId="0" xfId="58" applyFont="1" applyFill="1" applyAlignment="1">
      <alignment horizontal="right" vertical="center"/>
    </xf>
    <xf numFmtId="0" fontId="18" fillId="0" borderId="7" xfId="57" applyFont="1" applyFill="1" applyBorder="1" applyAlignment="1">
      <alignment horizontal="center" vertical="center" wrapText="1"/>
    </xf>
    <xf numFmtId="0" fontId="2" fillId="0" borderId="0" xfId="57" applyFont="1" applyFill="1" applyBorder="1" applyAlignment="1">
      <alignment horizontal="center" vertical="center"/>
    </xf>
    <xf numFmtId="0" fontId="18" fillId="0" borderId="8" xfId="57" applyFont="1" applyFill="1" applyBorder="1" applyAlignment="1">
      <alignment horizontal="center" vertical="center" wrapText="1"/>
    </xf>
    <xf numFmtId="181" fontId="18" fillId="0" borderId="12" xfId="57" applyNumberFormat="1" applyFont="1" applyFill="1" applyBorder="1" applyAlignment="1">
      <alignment horizontal="right" vertical="center" wrapText="1"/>
    </xf>
    <xf numFmtId="185" fontId="2" fillId="0" borderId="0" xfId="58" applyNumberFormat="1" applyFont="1" applyFill="1" applyBorder="1" applyAlignment="1">
      <alignment horizontal="right" vertical="center" wrapText="1"/>
    </xf>
    <xf numFmtId="185" fontId="12" fillId="0" borderId="1" xfId="58" applyNumberFormat="1" applyFont="1" applyFill="1" applyBorder="1" applyAlignment="1">
      <alignment horizontal="right" vertical="center" wrapText="1"/>
    </xf>
    <xf numFmtId="185" fontId="1" fillId="0" borderId="1" xfId="58" applyNumberFormat="1" applyFont="1" applyFill="1" applyBorder="1" applyAlignment="1">
      <alignment horizontal="right" vertical="center" wrapText="1"/>
    </xf>
    <xf numFmtId="0" fontId="2" fillId="0" borderId="0" xfId="57" applyFont="1" applyFill="1" applyBorder="1"/>
    <xf numFmtId="0" fontId="1" fillId="0" borderId="0" xfId="57" applyFill="1"/>
    <xf numFmtId="0" fontId="1" fillId="0" borderId="0" xfId="61" applyFill="1">
      <alignment vertical="center"/>
    </xf>
    <xf numFmtId="0" fontId="3" fillId="0" borderId="0" xfId="57" applyFont="1" applyFill="1" applyBorder="1" applyAlignment="1">
      <alignment horizontal="center" vertical="center"/>
    </xf>
    <xf numFmtId="0" fontId="2" fillId="0" borderId="7" xfId="57" applyFont="1" applyFill="1" applyBorder="1" applyAlignment="1">
      <alignment horizontal="center" vertical="center"/>
    </xf>
    <xf numFmtId="0" fontId="2" fillId="0" borderId="2" xfId="57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/>
    </xf>
    <xf numFmtId="0" fontId="2" fillId="0" borderId="11" xfId="57" applyFont="1" applyFill="1" applyBorder="1" applyAlignment="1">
      <alignment horizontal="center" vertical="center"/>
    </xf>
    <xf numFmtId="0" fontId="2" fillId="0" borderId="8" xfId="57" applyFont="1" applyFill="1" applyBorder="1" applyAlignment="1">
      <alignment horizontal="center" vertical="center"/>
    </xf>
    <xf numFmtId="185" fontId="2" fillId="0" borderId="1" xfId="57" applyNumberFormat="1" applyFont="1" applyFill="1" applyBorder="1" applyAlignment="1">
      <alignment horizontal="right" vertical="center"/>
    </xf>
    <xf numFmtId="180" fontId="2" fillId="0" borderId="1" xfId="57" applyNumberFormat="1" applyFont="1" applyFill="1" applyBorder="1" applyAlignment="1">
      <alignment horizontal="right" vertical="center"/>
    </xf>
    <xf numFmtId="49" fontId="1" fillId="0" borderId="1" xfId="57" applyNumberFormat="1" applyFont="1" applyFill="1" applyBorder="1" applyAlignment="1" applyProtection="1">
      <alignment horizontal="left" vertical="center" wrapText="1"/>
    </xf>
    <xf numFmtId="185" fontId="2" fillId="2" borderId="1" xfId="57" applyNumberFormat="1" applyFont="1" applyFill="1" applyBorder="1" applyAlignment="1">
      <alignment horizontal="right" vertical="center"/>
    </xf>
    <xf numFmtId="185" fontId="1" fillId="0" borderId="1" xfId="57" applyNumberFormat="1" applyFont="1" applyFill="1" applyBorder="1" applyAlignment="1">
      <alignment horizontal="right" vertical="center" wrapText="1"/>
    </xf>
    <xf numFmtId="180" fontId="2" fillId="2" borderId="1" xfId="57" applyNumberFormat="1" applyFont="1" applyFill="1" applyBorder="1" applyAlignment="1">
      <alignment horizontal="right" vertical="center"/>
    </xf>
    <xf numFmtId="180" fontId="1" fillId="0" borderId="1" xfId="57" applyNumberFormat="1" applyFont="1" applyFill="1" applyBorder="1" applyAlignment="1">
      <alignment horizontal="right" vertical="center"/>
    </xf>
    <xf numFmtId="49" fontId="2" fillId="0" borderId="1" xfId="57" applyNumberFormat="1" applyFont="1" applyFill="1" applyBorder="1" applyAlignment="1" applyProtection="1">
      <alignment horizontal="left" vertical="center" wrapText="1"/>
    </xf>
    <xf numFmtId="49" fontId="2" fillId="0" borderId="1" xfId="57" applyNumberFormat="1" applyFont="1" applyFill="1" applyBorder="1" applyAlignment="1" applyProtection="1">
      <alignment vertical="center" wrapText="1"/>
    </xf>
    <xf numFmtId="185" fontId="2" fillId="0" borderId="1" xfId="57" applyNumberFormat="1" applyFont="1" applyFill="1" applyBorder="1" applyAlignment="1" applyProtection="1">
      <alignment vertical="center" wrapText="1"/>
    </xf>
    <xf numFmtId="180" fontId="2" fillId="0" borderId="1" xfId="61" applyNumberFormat="1" applyFont="1" applyFill="1" applyBorder="1" applyAlignment="1">
      <alignment horizontal="right" vertical="center"/>
    </xf>
    <xf numFmtId="1" fontId="1" fillId="0" borderId="6" xfId="57" applyNumberFormat="1" applyFont="1" applyFill="1" applyBorder="1" applyAlignment="1">
      <alignment horizontal="center" vertical="center"/>
    </xf>
    <xf numFmtId="1" fontId="2" fillId="0" borderId="7" xfId="57" applyNumberFormat="1" applyFont="1" applyFill="1" applyBorder="1" applyAlignment="1">
      <alignment horizontal="center" vertical="center" wrapText="1"/>
    </xf>
    <xf numFmtId="1" fontId="2" fillId="0" borderId="8" xfId="57" applyNumberFormat="1" applyFont="1" applyFill="1" applyBorder="1" applyAlignment="1">
      <alignment horizontal="center" vertical="center" wrapText="1"/>
    </xf>
    <xf numFmtId="177" fontId="2" fillId="0" borderId="1" xfId="57" applyNumberFormat="1" applyFont="1" applyFill="1" applyBorder="1" applyAlignment="1">
      <alignment horizontal="right" vertical="center"/>
    </xf>
    <xf numFmtId="177" fontId="2" fillId="2" borderId="1" xfId="57" applyNumberFormat="1" applyFont="1" applyFill="1" applyBorder="1" applyAlignment="1">
      <alignment horizontal="right" vertical="center"/>
    </xf>
    <xf numFmtId="0" fontId="2" fillId="0" borderId="0" xfId="57" applyFont="1" applyAlignment="1">
      <alignment vertical="center" wrapText="1"/>
    </xf>
    <xf numFmtId="1" fontId="7" fillId="0" borderId="6" xfId="57" applyNumberFormat="1" applyFont="1" applyFill="1" applyBorder="1" applyAlignment="1">
      <alignment horizontal="center" vertical="center"/>
    </xf>
    <xf numFmtId="0" fontId="2" fillId="0" borderId="1" xfId="57" applyFont="1" applyBorder="1" applyAlignment="1">
      <alignment vertical="center" wrapText="1"/>
    </xf>
    <xf numFmtId="0" fontId="2" fillId="0" borderId="1" xfId="57" applyFont="1" applyFill="1" applyBorder="1" applyAlignment="1">
      <alignment horizontal="center" vertical="center" wrapText="1" shrinkToFit="1"/>
    </xf>
    <xf numFmtId="0" fontId="12" fillId="0" borderId="1" xfId="57" applyFont="1" applyBorder="1"/>
    <xf numFmtId="0" fontId="12" fillId="0" borderId="1" xfId="57" applyFont="1" applyBorder="1" applyAlignment="1">
      <alignment horizontal="left" vertical="center"/>
    </xf>
    <xf numFmtId="0" fontId="12" fillId="0" borderId="1" xfId="57" applyFont="1" applyBorder="1" applyAlignment="1">
      <alignment horizontal="left" vertical="center" shrinkToFit="1"/>
    </xf>
    <xf numFmtId="0" fontId="13" fillId="0" borderId="1" xfId="57" applyFont="1" applyBorder="1" applyAlignment="1">
      <alignment horizontal="left" vertical="center" shrinkToFit="1"/>
    </xf>
    <xf numFmtId="0" fontId="12" fillId="0" borderId="1" xfId="57" applyFont="1" applyBorder="1" applyAlignment="1">
      <alignment vertical="center" shrinkToFit="1"/>
    </xf>
    <xf numFmtId="0" fontId="12" fillId="0" borderId="7" xfId="57" applyFont="1" applyBorder="1"/>
    <xf numFmtId="0" fontId="2" fillId="0" borderId="0" xfId="54" applyFont="1" applyFill="1">
      <alignment vertical="center"/>
    </xf>
    <xf numFmtId="0" fontId="1" fillId="0" borderId="0" xfId="54" applyFont="1" applyFill="1" applyAlignment="1">
      <alignment horizontal="center" vertical="center"/>
    </xf>
    <xf numFmtId="0" fontId="2" fillId="0" borderId="0" xfId="54" applyFont="1" applyFill="1" applyAlignment="1">
      <alignment horizontal="center" vertical="center"/>
    </xf>
    <xf numFmtId="0" fontId="1" fillId="0" borderId="0" xfId="54" applyFont="1" applyFill="1" applyAlignment="1">
      <alignment vertical="center" wrapText="1"/>
    </xf>
    <xf numFmtId="0" fontId="2" fillId="0" borderId="0" xfId="54" applyNumberFormat="1" applyFont="1" applyFill="1">
      <alignment vertical="center"/>
    </xf>
    <xf numFmtId="0" fontId="3" fillId="0" borderId="0" xfId="54" applyFont="1" applyFill="1" applyAlignment="1">
      <alignment horizontal="center" vertical="center"/>
    </xf>
    <xf numFmtId="0" fontId="20" fillId="0" borderId="0" xfId="54" applyFont="1" applyFill="1" applyAlignment="1">
      <alignment horizontal="center" vertical="center"/>
    </xf>
    <xf numFmtId="0" fontId="7" fillId="0" borderId="6" xfId="54" applyFont="1" applyFill="1" applyBorder="1" applyAlignment="1">
      <alignment horizontal="right" vertical="center"/>
    </xf>
    <xf numFmtId="0" fontId="2" fillId="0" borderId="1" xfId="54" applyFont="1" applyFill="1" applyBorder="1" applyAlignment="1">
      <alignment horizontal="center" vertical="center"/>
    </xf>
    <xf numFmtId="0" fontId="2" fillId="0" borderId="1" xfId="54" applyNumberFormat="1" applyFont="1" applyFill="1" applyBorder="1" applyAlignment="1">
      <alignment horizontal="center" vertical="center" wrapText="1"/>
    </xf>
    <xf numFmtId="0" fontId="2" fillId="0" borderId="1" xfId="54" applyNumberFormat="1" applyFont="1" applyFill="1" applyBorder="1" applyAlignment="1">
      <alignment vertical="center" wrapText="1"/>
    </xf>
    <xf numFmtId="0" fontId="1" fillId="0" borderId="0" xfId="54" applyFont="1" applyFill="1" applyAlignment="1">
      <alignment horizontal="center" vertical="center" wrapText="1"/>
    </xf>
    <xf numFmtId="0" fontId="2" fillId="0" borderId="1" xfId="54" applyFont="1" applyFill="1" applyBorder="1" applyAlignment="1">
      <alignment horizontal="left" vertical="center"/>
    </xf>
    <xf numFmtId="3" fontId="2" fillId="0" borderId="1" xfId="54" applyNumberFormat="1" applyFont="1" applyFill="1" applyBorder="1" applyAlignment="1">
      <alignment horizontal="center" vertical="center"/>
    </xf>
    <xf numFmtId="9" fontId="2" fillId="0" borderId="1" xfId="54" applyNumberFormat="1" applyFont="1" applyFill="1" applyBorder="1" applyAlignment="1">
      <alignment horizontal="center" vertical="center"/>
    </xf>
    <xf numFmtId="181" fontId="2" fillId="2" borderId="1" xfId="54" applyNumberFormat="1" applyFont="1" applyFill="1" applyBorder="1" applyAlignment="1">
      <alignment horizontal="right" vertical="center"/>
    </xf>
    <xf numFmtId="3" fontId="23" fillId="0" borderId="1" xfId="73" applyNumberFormat="1" applyFont="1" applyFill="1" applyBorder="1" applyAlignment="1" applyProtection="1">
      <alignment vertical="center" wrapText="1"/>
    </xf>
    <xf numFmtId="0" fontId="2" fillId="0" borderId="0" xfId="54" applyFont="1" applyFill="1" applyAlignment="1">
      <alignment vertical="center" wrapText="1"/>
    </xf>
    <xf numFmtId="3" fontId="7" fillId="0" borderId="1" xfId="73" applyNumberFormat="1" applyFont="1" applyFill="1" applyBorder="1" applyAlignment="1" applyProtection="1">
      <alignment vertical="center" wrapText="1"/>
    </xf>
    <xf numFmtId="0" fontId="7" fillId="0" borderId="1" xfId="73" applyFont="1" applyFill="1" applyBorder="1" applyAlignment="1">
      <alignment horizontal="left" vertical="center" wrapText="1"/>
    </xf>
    <xf numFmtId="0" fontId="2" fillId="2" borderId="1" xfId="54" applyNumberFormat="1" applyFont="1" applyFill="1" applyBorder="1" applyAlignment="1">
      <alignment horizontal="right" vertical="center"/>
    </xf>
    <xf numFmtId="180" fontId="2" fillId="0" borderId="1" xfId="54" applyNumberFormat="1" applyFont="1" applyFill="1" applyBorder="1" applyAlignment="1">
      <alignment horizontal="right" vertical="center"/>
    </xf>
    <xf numFmtId="0" fontId="7" fillId="0" borderId="1" xfId="57" applyFont="1" applyFill="1" applyBorder="1" applyAlignment="1">
      <alignment vertical="center" wrapText="1"/>
    </xf>
    <xf numFmtId="3" fontId="23" fillId="0" borderId="1" xfId="53" applyNumberFormat="1" applyFont="1" applyFill="1" applyBorder="1" applyAlignment="1" applyProtection="1">
      <alignment horizontal="left" vertical="center"/>
    </xf>
    <xf numFmtId="3" fontId="23" fillId="0" borderId="1" xfId="73" applyNumberFormat="1" applyFont="1" applyFill="1" applyBorder="1" applyAlignment="1" applyProtection="1">
      <alignment horizontal="center" vertical="center" wrapText="1"/>
    </xf>
    <xf numFmtId="0" fontId="1" fillId="0" borderId="1" xfId="54" applyFont="1" applyFill="1" applyBorder="1">
      <alignment vertical="center"/>
    </xf>
    <xf numFmtId="3" fontId="23" fillId="2" borderId="1" xfId="73" applyNumberFormat="1" applyFont="1" applyFill="1" applyBorder="1" applyAlignment="1" applyProtection="1">
      <alignment horizontal="center" vertical="center" wrapText="1"/>
    </xf>
    <xf numFmtId="3" fontId="2" fillId="0" borderId="0" xfId="54" applyNumberFormat="1" applyFont="1" applyFill="1">
      <alignment vertical="center"/>
    </xf>
    <xf numFmtId="3" fontId="1" fillId="0" borderId="0" xfId="54" applyNumberFormat="1" applyFont="1" applyFill="1">
      <alignment vertical="center"/>
    </xf>
    <xf numFmtId="0" fontId="2" fillId="0" borderId="0" xfId="54" applyFont="1" applyFill="1" applyAlignment="1">
      <alignment horizontal="center" vertical="center" wrapText="1"/>
    </xf>
    <xf numFmtId="0" fontId="1" fillId="0" borderId="0" xfId="54" applyNumberFormat="1" applyFont="1" applyFill="1" applyAlignment="1">
      <alignment vertical="center" wrapText="1"/>
    </xf>
    <xf numFmtId="0" fontId="1" fillId="0" borderId="0" xfId="54" applyNumberFormat="1" applyFont="1" applyFill="1" applyAlignment="1">
      <alignment horizontal="center" vertical="center"/>
    </xf>
    <xf numFmtId="0" fontId="2" fillId="0" borderId="0" xfId="54" applyNumberFormat="1" applyFont="1" applyFill="1" applyAlignment="1">
      <alignment horizontal="center" vertical="center"/>
    </xf>
    <xf numFmtId="0" fontId="1" fillId="0" borderId="0" xfId="54" applyNumberFormat="1" applyFont="1" applyFill="1">
      <alignment vertical="center"/>
    </xf>
    <xf numFmtId="0" fontId="3" fillId="0" borderId="0" xfId="54" applyNumberFormat="1" applyFont="1" applyFill="1" applyAlignment="1">
      <alignment horizontal="center" vertical="center"/>
    </xf>
    <xf numFmtId="0" fontId="1" fillId="0" borderId="0" xfId="54" applyNumberFormat="1" applyFont="1" applyFill="1" applyBorder="1" applyAlignment="1">
      <alignment horizontal="right" vertical="center"/>
    </xf>
    <xf numFmtId="0" fontId="2" fillId="0" borderId="1" xfId="54" applyNumberFormat="1" applyFont="1" applyFill="1" applyBorder="1" applyAlignment="1">
      <alignment horizontal="left" vertical="center" wrapText="1"/>
    </xf>
    <xf numFmtId="185" fontId="2" fillId="0" borderId="1" xfId="54" applyNumberFormat="1" applyFont="1" applyFill="1" applyBorder="1" applyAlignment="1">
      <alignment horizontal="right" vertical="center" wrapText="1"/>
    </xf>
    <xf numFmtId="181" fontId="2" fillId="0" borderId="1" xfId="54" applyNumberFormat="1" applyFont="1" applyFill="1" applyBorder="1" applyAlignment="1">
      <alignment horizontal="right" vertical="center" wrapText="1"/>
    </xf>
    <xf numFmtId="10" fontId="1" fillId="0" borderId="1" xfId="54" applyNumberFormat="1" applyFont="1" applyFill="1" applyBorder="1" applyAlignment="1">
      <alignment vertical="center" wrapText="1"/>
    </xf>
    <xf numFmtId="0" fontId="7" fillId="0" borderId="1" xfId="57" applyNumberFormat="1" applyFont="1" applyFill="1" applyBorder="1" applyAlignment="1" applyProtection="1">
      <alignment horizontal="left" vertical="center" wrapText="1"/>
    </xf>
    <xf numFmtId="185" fontId="1" fillId="0" borderId="1" xfId="57" applyNumberFormat="1" applyFont="1" applyFill="1" applyBorder="1" applyAlignment="1" applyProtection="1">
      <alignment horizontal="right" vertical="center" wrapText="1"/>
    </xf>
    <xf numFmtId="0" fontId="1" fillId="0" borderId="1" xfId="57" applyNumberFormat="1" applyFont="1" applyFill="1" applyBorder="1" applyAlignment="1" applyProtection="1">
      <alignment horizontal="left" vertical="center" wrapText="1"/>
    </xf>
    <xf numFmtId="0" fontId="1" fillId="0" borderId="1" xfId="57" applyNumberFormat="1" applyFont="1" applyFill="1" applyBorder="1" applyAlignment="1" applyProtection="1">
      <alignment horizontal="right" vertical="center" wrapText="1"/>
    </xf>
    <xf numFmtId="0" fontId="1" fillId="0" borderId="1" xfId="57" applyNumberFormat="1" applyFont="1" applyFill="1" applyBorder="1" applyAlignment="1">
      <alignment horizontal="right" vertical="center" wrapText="1"/>
    </xf>
    <xf numFmtId="0" fontId="2" fillId="0" borderId="1" xfId="54" applyNumberFormat="1" applyFont="1" applyFill="1" applyBorder="1" applyAlignment="1">
      <alignment horizontal="right" vertical="center" wrapText="1"/>
    </xf>
    <xf numFmtId="185" fontId="1" fillId="0" borderId="1" xfId="73" applyNumberFormat="1" applyFont="1" applyFill="1" applyBorder="1" applyAlignment="1" applyProtection="1">
      <alignment horizontal="right" vertical="center" wrapText="1"/>
    </xf>
    <xf numFmtId="0" fontId="7" fillId="0" borderId="1" xfId="73" applyNumberFormat="1" applyFont="1" applyFill="1" applyBorder="1" applyAlignment="1" applyProtection="1">
      <alignment vertical="center" wrapText="1"/>
    </xf>
    <xf numFmtId="0" fontId="1" fillId="0" borderId="1" xfId="73" applyNumberFormat="1" applyFont="1" applyFill="1" applyBorder="1" applyAlignment="1" applyProtection="1">
      <alignment horizontal="right" vertical="center" wrapText="1"/>
    </xf>
    <xf numFmtId="0" fontId="23" fillId="0" borderId="1" xfId="73" applyNumberFormat="1" applyFont="1" applyFill="1" applyBorder="1" applyAlignment="1" applyProtection="1">
      <alignment horizontal="center" vertical="center" wrapText="1"/>
    </xf>
    <xf numFmtId="185" fontId="23" fillId="0" borderId="1" xfId="73" applyNumberFormat="1" applyFont="1" applyFill="1" applyBorder="1" applyAlignment="1" applyProtection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177" fontId="1" fillId="0" borderId="0" xfId="71" applyNumberFormat="1" applyFont="1" applyBorder="1" applyAlignment="1">
      <alignment horizontal="right" vertical="center"/>
    </xf>
    <xf numFmtId="0" fontId="2" fillId="0" borderId="1" xfId="54" applyFont="1" applyFill="1" applyBorder="1" applyAlignment="1">
      <alignment vertical="center" wrapText="1"/>
    </xf>
    <xf numFmtId="0" fontId="2" fillId="0" borderId="1" xfId="54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57" applyFill="1" applyAlignment="1">
      <alignment horizontal="center" vertical="center"/>
    </xf>
    <xf numFmtId="0" fontId="1" fillId="0" borderId="0" xfId="57" applyFill="1" applyAlignment="1">
      <alignment vertical="center"/>
    </xf>
    <xf numFmtId="0" fontId="1" fillId="0" borderId="0" xfId="57" applyFill="1" applyAlignment="1">
      <alignment shrinkToFit="1"/>
    </xf>
    <xf numFmtId="0" fontId="1" fillId="0" borderId="0" xfId="57" applyFill="1" applyAlignment="1">
      <alignment wrapText="1" shrinkToFit="1"/>
    </xf>
    <xf numFmtId="0" fontId="2" fillId="0" borderId="0" xfId="57" applyFont="1" applyFill="1" applyAlignment="1">
      <alignment horizontal="left"/>
    </xf>
    <xf numFmtId="0" fontId="2" fillId="0" borderId="0" xfId="57" applyFont="1" applyFill="1" applyAlignment="1">
      <alignment shrinkToFit="1"/>
    </xf>
    <xf numFmtId="0" fontId="2" fillId="0" borderId="0" xfId="57" applyFont="1" applyFill="1" applyAlignment="1">
      <alignment wrapText="1" shrinkToFit="1"/>
    </xf>
    <xf numFmtId="0" fontId="3" fillId="0" borderId="0" xfId="57" applyFont="1" applyFill="1" applyAlignment="1">
      <alignment horizontal="center" vertical="center" wrapText="1"/>
    </xf>
    <xf numFmtId="1" fontId="17" fillId="0" borderId="0" xfId="57" applyNumberFormat="1" applyFont="1" applyFill="1" applyAlignment="1">
      <alignment wrapText="1" shrinkToFit="1"/>
    </xf>
    <xf numFmtId="0" fontId="18" fillId="0" borderId="1" xfId="57" applyFont="1" applyFill="1" applyBorder="1" applyAlignment="1">
      <alignment horizontal="center"/>
    </xf>
    <xf numFmtId="0" fontId="18" fillId="0" borderId="1" xfId="57" applyFont="1" applyFill="1" applyBorder="1" applyAlignment="1">
      <alignment horizontal="center" wrapText="1"/>
    </xf>
    <xf numFmtId="0" fontId="12" fillId="0" borderId="1" xfId="57" applyFont="1" applyFill="1" applyBorder="1" applyAlignment="1">
      <alignment horizontal="left" vertical="center"/>
    </xf>
    <xf numFmtId="0" fontId="12" fillId="0" borderId="1" xfId="57" applyFont="1" applyFill="1" applyBorder="1" applyAlignment="1">
      <alignment horizontal="left" vertical="center" wrapText="1"/>
    </xf>
    <xf numFmtId="0" fontId="13" fillId="0" borderId="2" xfId="57" applyFont="1" applyFill="1" applyBorder="1" applyAlignment="1">
      <alignment horizontal="left" vertical="center" wrapText="1"/>
    </xf>
    <xf numFmtId="0" fontId="13" fillId="0" borderId="11" xfId="57" applyFont="1" applyFill="1" applyBorder="1" applyAlignment="1">
      <alignment horizontal="left" vertical="center" shrinkToFit="1"/>
    </xf>
    <xf numFmtId="0" fontId="13" fillId="0" borderId="1" xfId="57" applyFont="1" applyFill="1" applyBorder="1" applyAlignment="1">
      <alignment horizontal="left" vertical="center" shrinkToFit="1"/>
    </xf>
    <xf numFmtId="0" fontId="13" fillId="0" borderId="1" xfId="57" applyFont="1" applyFill="1" applyBorder="1" applyAlignment="1">
      <alignment horizontal="left" vertical="center" wrapText="1" shrinkToFit="1"/>
    </xf>
    <xf numFmtId="185" fontId="13" fillId="0" borderId="1" xfId="57" applyNumberFormat="1" applyFont="1" applyFill="1" applyBorder="1" applyAlignment="1">
      <alignment horizontal="right" vertical="center" wrapText="1"/>
    </xf>
    <xf numFmtId="185" fontId="1" fillId="0" borderId="1" xfId="57" applyNumberFormat="1" applyFill="1" applyBorder="1" applyAlignment="1">
      <alignment vertical="center"/>
    </xf>
    <xf numFmtId="3" fontId="26" fillId="0" borderId="1" xfId="57" applyNumberFormat="1" applyFont="1" applyBorder="1" applyAlignment="1">
      <alignment horizontal="right" vertical="center" wrapText="1"/>
    </xf>
    <xf numFmtId="185" fontId="26" fillId="0" borderId="1" xfId="57" applyNumberFormat="1" applyFont="1" applyFill="1" applyBorder="1" applyAlignment="1">
      <alignment horizontal="right" vertical="center" wrapText="1"/>
    </xf>
    <xf numFmtId="0" fontId="13" fillId="0" borderId="1" xfId="57" applyFont="1" applyFill="1" applyBorder="1" applyAlignment="1">
      <alignment horizontal="left" vertical="center" wrapText="1"/>
    </xf>
    <xf numFmtId="0" fontId="13" fillId="0" borderId="10" xfId="57" applyFont="1" applyFill="1" applyBorder="1" applyAlignment="1">
      <alignment horizontal="left" vertical="center" wrapText="1"/>
    </xf>
    <xf numFmtId="0" fontId="13" fillId="0" borderId="11" xfId="57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57" applyFont="1" applyFill="1" applyAlignment="1">
      <alignment vertical="center"/>
    </xf>
    <xf numFmtId="1" fontId="17" fillId="0" borderId="0" xfId="57" applyNumberFormat="1" applyFont="1" applyFill="1"/>
    <xf numFmtId="0" fontId="1" fillId="0" borderId="1" xfId="57" applyFont="1" applyFill="1" applyBorder="1" applyAlignment="1">
      <alignment vertical="center"/>
    </xf>
    <xf numFmtId="185" fontId="1" fillId="0" borderId="1" xfId="57" applyNumberFormat="1" applyFont="1" applyFill="1" applyBorder="1" applyAlignment="1">
      <alignment vertical="center"/>
    </xf>
    <xf numFmtId="0" fontId="1" fillId="0" borderId="1" xfId="57" applyFill="1" applyBorder="1" applyAlignment="1">
      <alignment vertical="center"/>
    </xf>
    <xf numFmtId="176" fontId="1" fillId="0" borderId="0" xfId="57" applyNumberFormat="1" applyFont="1" applyFill="1" applyBorder="1" applyAlignment="1">
      <alignment horizontal="left" vertical="center" wrapText="1"/>
    </xf>
    <xf numFmtId="0" fontId="3" fillId="0" borderId="0" xfId="54" applyNumberFormat="1" applyFont="1" applyFill="1" applyAlignment="1">
      <alignment horizontal="center" vertical="center" wrapText="1"/>
    </xf>
    <xf numFmtId="0" fontId="20" fillId="0" borderId="0" xfId="54" applyNumberFormat="1" applyFont="1" applyFill="1" applyAlignment="1">
      <alignment horizontal="center" vertical="center"/>
    </xf>
    <xf numFmtId="0" fontId="1" fillId="0" borderId="6" xfId="54" applyNumberFormat="1" applyFont="1" applyFill="1" applyBorder="1" applyAlignment="1">
      <alignment horizontal="right" vertical="center"/>
    </xf>
    <xf numFmtId="0" fontId="2" fillId="0" borderId="1" xfId="54" applyNumberFormat="1" applyFont="1" applyFill="1" applyBorder="1" applyAlignment="1">
      <alignment horizontal="center" vertical="center"/>
    </xf>
    <xf numFmtId="0" fontId="1" fillId="0" borderId="1" xfId="54" applyNumberFormat="1" applyFont="1" applyFill="1" applyBorder="1" applyAlignment="1">
      <alignment horizontal="left" vertical="center"/>
    </xf>
    <xf numFmtId="49" fontId="1" fillId="0" borderId="1" xfId="57" applyNumberFormat="1" applyFont="1" applyBorder="1"/>
    <xf numFmtId="49" fontId="1" fillId="0" borderId="1" xfId="57" applyNumberFormat="1" applyFont="1" applyBorder="1" applyAlignment="1">
      <alignment horizontal="left" indent="1"/>
    </xf>
    <xf numFmtId="185" fontId="1" fillId="0" borderId="1" xfId="57" applyNumberFormat="1" applyFont="1" applyFill="1" applyBorder="1" applyAlignment="1">
      <alignment horizontal="center" vertical="center" wrapText="1"/>
    </xf>
    <xf numFmtId="49" fontId="1" fillId="0" borderId="1" xfId="57" applyNumberFormat="1" applyFont="1" applyBorder="1" applyAlignment="1">
      <alignment horizontal="left"/>
    </xf>
    <xf numFmtId="179" fontId="27" fillId="2" borderId="0" xfId="64" applyNumberFormat="1" applyFont="1" applyFill="1"/>
    <xf numFmtId="179" fontId="27" fillId="0" borderId="0" xfId="64" applyNumberFormat="1" applyFont="1" applyFill="1"/>
    <xf numFmtId="0" fontId="28" fillId="0" borderId="0" xfId="64" applyNumberFormat="1" applyFill="1"/>
    <xf numFmtId="179" fontId="28" fillId="0" borderId="0" xfId="64" applyNumberFormat="1" applyFill="1"/>
    <xf numFmtId="185" fontId="28" fillId="0" borderId="0" xfId="64" applyNumberFormat="1" applyFill="1" applyAlignment="1">
      <alignment horizontal="right"/>
    </xf>
    <xf numFmtId="185" fontId="28" fillId="0" borderId="14" xfId="64" applyNumberFormat="1" applyFill="1" applyBorder="1" applyAlignment="1">
      <alignment horizontal="right"/>
    </xf>
    <xf numFmtId="0" fontId="2" fillId="0" borderId="0" xfId="64" applyNumberFormat="1" applyFont="1" applyFill="1" applyAlignment="1" applyProtection="1">
      <alignment vertical="center" wrapText="1"/>
    </xf>
    <xf numFmtId="179" fontId="2" fillId="0" borderId="0" xfId="64" applyNumberFormat="1" applyFont="1" applyFill="1" applyAlignment="1" applyProtection="1">
      <alignment vertical="center" wrapText="1"/>
    </xf>
    <xf numFmtId="185" fontId="14" fillId="0" borderId="0" xfId="64" applyNumberFormat="1" applyFont="1" applyFill="1" applyAlignment="1">
      <alignment horizontal="right" vertical="center"/>
    </xf>
    <xf numFmtId="185" fontId="14" fillId="0" borderId="14" xfId="64" applyNumberFormat="1" applyFont="1" applyFill="1" applyBorder="1" applyAlignment="1">
      <alignment horizontal="right" vertical="center"/>
    </xf>
    <xf numFmtId="179" fontId="3" fillId="0" borderId="0" xfId="64" applyNumberFormat="1" applyFont="1" applyFill="1" applyAlignment="1" applyProtection="1">
      <alignment horizontal="center" vertical="center"/>
    </xf>
    <xf numFmtId="179" fontId="3" fillId="0" borderId="14" xfId="64" applyNumberFormat="1" applyFont="1" applyFill="1" applyBorder="1" applyAlignment="1" applyProtection="1">
      <alignment horizontal="center" vertical="center"/>
    </xf>
    <xf numFmtId="0" fontId="14" fillId="0" borderId="0" xfId="64" applyNumberFormat="1" applyFont="1" applyFill="1" applyAlignment="1" applyProtection="1">
      <alignment vertical="center" wrapText="1"/>
    </xf>
    <xf numFmtId="179" fontId="14" fillId="0" borderId="0" xfId="64" applyNumberFormat="1" applyFont="1" applyFill="1" applyAlignment="1" applyProtection="1">
      <alignment vertical="center" wrapText="1"/>
    </xf>
    <xf numFmtId="185" fontId="1" fillId="0" borderId="6" xfId="9" applyNumberFormat="1" applyFont="1" applyFill="1" applyBorder="1" applyAlignment="1">
      <alignment horizontal="center" vertical="center"/>
    </xf>
    <xf numFmtId="185" fontId="1" fillId="0" borderId="14" xfId="9" applyNumberFormat="1" applyFont="1" applyFill="1" applyBorder="1" applyAlignment="1">
      <alignment horizontal="center" vertical="center"/>
    </xf>
    <xf numFmtId="179" fontId="17" fillId="0" borderId="6" xfId="64" applyNumberFormat="1" applyFont="1" applyFill="1" applyBorder="1" applyAlignment="1">
      <alignment horizontal="center"/>
    </xf>
    <xf numFmtId="0" fontId="2" fillId="0" borderId="1" xfId="57" applyNumberFormat="1" applyFont="1" applyFill="1" applyBorder="1" applyAlignment="1">
      <alignment horizontal="center" vertical="center" wrapText="1"/>
    </xf>
    <xf numFmtId="185" fontId="2" fillId="0" borderId="2" xfId="57" applyNumberFormat="1" applyFont="1" applyFill="1" applyBorder="1" applyAlignment="1">
      <alignment horizontal="center" vertical="center" wrapText="1"/>
    </xf>
    <xf numFmtId="185" fontId="2" fillId="0" borderId="14" xfId="57" applyNumberFormat="1" applyFont="1" applyFill="1" applyBorder="1" applyAlignment="1">
      <alignment horizontal="center" vertical="center" wrapText="1"/>
    </xf>
    <xf numFmtId="0" fontId="2" fillId="0" borderId="11" xfId="57" applyFont="1" applyFill="1" applyBorder="1" applyAlignment="1">
      <alignment horizontal="center" vertical="center" wrapText="1"/>
    </xf>
    <xf numFmtId="185" fontId="2" fillId="0" borderId="2" xfId="57" applyNumberFormat="1" applyFont="1" applyFill="1" applyBorder="1" applyAlignment="1">
      <alignment horizontal="right" vertical="center" wrapText="1"/>
    </xf>
    <xf numFmtId="185" fontId="2" fillId="0" borderId="14" xfId="57" applyNumberFormat="1" applyFont="1" applyFill="1" applyBorder="1" applyAlignment="1">
      <alignment horizontal="right" vertical="center" wrapText="1"/>
    </xf>
    <xf numFmtId="185" fontId="2" fillId="2" borderId="11" xfId="57" applyNumberFormat="1" applyFont="1" applyFill="1" applyBorder="1" applyAlignment="1">
      <alignment horizontal="center" vertical="center" wrapText="1"/>
    </xf>
    <xf numFmtId="185" fontId="2" fillId="2" borderId="1" xfId="57" applyNumberFormat="1" applyFont="1" applyFill="1" applyBorder="1" applyAlignment="1">
      <alignment horizontal="center" vertical="center" wrapText="1"/>
    </xf>
    <xf numFmtId="0" fontId="1" fillId="2" borderId="1" xfId="57" applyNumberFormat="1" applyFont="1" applyFill="1" applyBorder="1"/>
    <xf numFmtId="49" fontId="1" fillId="2" borderId="1" xfId="57" applyNumberFormat="1" applyFont="1" applyFill="1" applyBorder="1"/>
    <xf numFmtId="180" fontId="7" fillId="2" borderId="2" xfId="53" applyNumberFormat="1" applyFont="1" applyFill="1" applyBorder="1" applyAlignment="1">
      <alignment vertical="center"/>
    </xf>
    <xf numFmtId="180" fontId="7" fillId="2" borderId="14" xfId="53" applyNumberFormat="1" applyFont="1" applyFill="1" applyBorder="1" applyAlignment="1">
      <alignment vertical="center"/>
    </xf>
    <xf numFmtId="179" fontId="27" fillId="0" borderId="11" xfId="64" applyNumberFormat="1" applyFont="1" applyFill="1" applyBorder="1"/>
    <xf numFmtId="179" fontId="27" fillId="0" borderId="1" xfId="64" applyNumberFormat="1" applyFont="1" applyFill="1" applyBorder="1"/>
    <xf numFmtId="49" fontId="1" fillId="2" borderId="1" xfId="57" applyNumberFormat="1" applyFont="1" applyFill="1" applyBorder="1" applyAlignment="1">
      <alignment horizontal="left" vertical="center" indent="1"/>
    </xf>
    <xf numFmtId="49" fontId="1" fillId="2" borderId="1" xfId="57" applyNumberFormat="1" applyFont="1" applyFill="1" applyBorder="1" applyAlignment="1">
      <alignment horizontal="left" vertical="center" indent="2" shrinkToFit="1"/>
    </xf>
    <xf numFmtId="0" fontId="1" fillId="0" borderId="1" xfId="57" applyNumberFormat="1" applyFont="1" applyBorder="1"/>
    <xf numFmtId="180" fontId="7" fillId="0" borderId="2" xfId="53" applyNumberFormat="1" applyFont="1" applyFill="1" applyBorder="1" applyAlignment="1">
      <alignment vertical="center"/>
    </xf>
    <xf numFmtId="180" fontId="7" fillId="0" borderId="14" xfId="53" applyNumberFormat="1" applyFont="1" applyFill="1" applyBorder="1" applyAlignment="1">
      <alignment vertical="center"/>
    </xf>
    <xf numFmtId="179" fontId="28" fillId="2" borderId="0" xfId="64" applyNumberFormat="1" applyFill="1"/>
    <xf numFmtId="0" fontId="12" fillId="2" borderId="1" xfId="64" applyNumberFormat="1" applyFont="1" applyFill="1" applyBorder="1" applyAlignment="1" applyProtection="1">
      <alignment horizontal="left" vertical="center"/>
    </xf>
    <xf numFmtId="183" fontId="12" fillId="2" borderId="1" xfId="64" applyNumberFormat="1" applyFont="1" applyFill="1" applyBorder="1" applyAlignment="1" applyProtection="1">
      <alignment horizontal="left" vertical="center"/>
    </xf>
    <xf numFmtId="183" fontId="12" fillId="2" borderId="1" xfId="64" applyNumberFormat="1" applyFont="1" applyFill="1" applyBorder="1" applyAlignment="1" applyProtection="1">
      <alignment horizontal="left" vertical="center" indent="1"/>
    </xf>
    <xf numFmtId="183" fontId="12" fillId="2" borderId="1" xfId="64" applyNumberFormat="1" applyFont="1" applyFill="1" applyBorder="1" applyAlignment="1" applyProtection="1">
      <alignment horizontal="left" vertical="center" indent="2" shrinkToFit="1"/>
    </xf>
    <xf numFmtId="0" fontId="12" fillId="0" borderId="1" xfId="64" applyNumberFormat="1" applyFont="1" applyFill="1" applyBorder="1" applyAlignment="1" applyProtection="1">
      <alignment horizontal="left" vertical="center"/>
    </xf>
    <xf numFmtId="183" fontId="12" fillId="0" borderId="1" xfId="64" applyNumberFormat="1" applyFont="1" applyFill="1" applyBorder="1" applyAlignment="1" applyProtection="1">
      <alignment horizontal="left" vertical="center"/>
    </xf>
    <xf numFmtId="0" fontId="1" fillId="0" borderId="0" xfId="66" applyFill="1" applyAlignment="1">
      <alignment horizontal="center" vertical="center"/>
    </xf>
    <xf numFmtId="0" fontId="2" fillId="0" borderId="0" xfId="66" applyFont="1" applyFill="1">
      <alignment vertical="center"/>
    </xf>
    <xf numFmtId="0" fontId="1" fillId="0" borderId="0" xfId="66" applyFill="1" applyAlignment="1">
      <alignment vertical="center" shrinkToFit="1"/>
    </xf>
    <xf numFmtId="0" fontId="1" fillId="0" borderId="0" xfId="66" applyFill="1">
      <alignment vertical="center"/>
    </xf>
    <xf numFmtId="179" fontId="1" fillId="0" borderId="0" xfId="66" applyNumberFormat="1" applyFill="1">
      <alignment vertical="center"/>
    </xf>
    <xf numFmtId="0" fontId="1" fillId="0" borderId="0" xfId="12" applyNumberFormat="1" applyFill="1">
      <alignment vertical="center"/>
    </xf>
    <xf numFmtId="0" fontId="2" fillId="0" borderId="0" xfId="66" applyFont="1" applyFill="1" applyAlignment="1">
      <alignment vertical="center" shrinkToFit="1"/>
    </xf>
    <xf numFmtId="0" fontId="29" fillId="0" borderId="0" xfId="66" applyFont="1" applyFill="1" applyAlignment="1">
      <alignment horizontal="center" vertical="center"/>
    </xf>
    <xf numFmtId="0" fontId="20" fillId="0" borderId="0" xfId="66" applyFont="1" applyFill="1" applyAlignment="1">
      <alignment horizontal="center" vertical="center" shrinkToFit="1"/>
    </xf>
    <xf numFmtId="0" fontId="20" fillId="0" borderId="0" xfId="66" applyFont="1" applyFill="1" applyAlignment="1">
      <alignment horizontal="center" vertical="center"/>
    </xf>
    <xf numFmtId="179" fontId="20" fillId="0" borderId="0" xfId="66" applyNumberFormat="1" applyFont="1" applyFill="1" applyAlignment="1">
      <alignment horizontal="center" vertical="center"/>
    </xf>
    <xf numFmtId="0" fontId="2" fillId="0" borderId="7" xfId="66" applyFont="1" applyFill="1" applyBorder="1" applyAlignment="1">
      <alignment horizontal="center" vertical="center" shrinkToFit="1"/>
    </xf>
    <xf numFmtId="0" fontId="2" fillId="0" borderId="2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</xf>
    <xf numFmtId="0" fontId="2" fillId="0" borderId="11" xfId="66" applyFont="1" applyFill="1" applyBorder="1" applyAlignment="1">
      <alignment horizontal="center" vertical="center" wrapText="1"/>
    </xf>
    <xf numFmtId="179" fontId="2" fillId="0" borderId="2" xfId="66" applyNumberFormat="1" applyFont="1" applyFill="1" applyBorder="1" applyAlignment="1">
      <alignment horizontal="center" vertical="center" wrapText="1"/>
    </xf>
    <xf numFmtId="179" fontId="2" fillId="0" borderId="10" xfId="66" applyNumberFormat="1" applyFont="1" applyFill="1" applyBorder="1" applyAlignment="1">
      <alignment horizontal="center" vertical="center" wrapText="1"/>
    </xf>
    <xf numFmtId="0" fontId="2" fillId="0" borderId="8" xfId="66" applyFont="1" applyFill="1" applyBorder="1" applyAlignment="1">
      <alignment horizontal="center" vertical="center" shrinkToFit="1"/>
    </xf>
    <xf numFmtId="0" fontId="2" fillId="0" borderId="1" xfId="66" applyFont="1" applyFill="1" applyBorder="1" applyAlignment="1">
      <alignment horizontal="center" vertical="center" wrapText="1"/>
    </xf>
    <xf numFmtId="0" fontId="2" fillId="0" borderId="3" xfId="66" applyFont="1" applyFill="1" applyBorder="1" applyAlignment="1">
      <alignment horizontal="center" vertical="center" wrapText="1"/>
    </xf>
    <xf numFmtId="179" fontId="2" fillId="0" borderId="3" xfId="66" applyNumberFormat="1" applyFont="1" applyFill="1" applyBorder="1" applyAlignment="1">
      <alignment horizontal="center" vertical="center"/>
    </xf>
    <xf numFmtId="0" fontId="2" fillId="0" borderId="1" xfId="66" applyFont="1" applyFill="1" applyBorder="1" applyAlignment="1">
      <alignment horizontal="left" vertical="center" shrinkToFit="1"/>
    </xf>
    <xf numFmtId="180" fontId="2" fillId="2" borderId="1" xfId="66" applyNumberFormat="1" applyFont="1" applyFill="1" applyBorder="1" applyAlignment="1">
      <alignment vertical="center" wrapText="1"/>
    </xf>
    <xf numFmtId="0" fontId="1" fillId="0" borderId="1" xfId="66" applyFont="1" applyFill="1" applyBorder="1" applyAlignment="1">
      <alignment horizontal="left" vertical="center" indent="1" shrinkToFit="1"/>
    </xf>
    <xf numFmtId="180" fontId="2" fillId="0" borderId="1" xfId="66" applyNumberFormat="1" applyFont="1" applyFill="1" applyBorder="1" applyAlignment="1">
      <alignment vertical="center" wrapText="1"/>
    </xf>
    <xf numFmtId="180" fontId="1" fillId="0" borderId="1" xfId="66" applyNumberFormat="1" applyFont="1" applyFill="1" applyBorder="1" applyAlignment="1">
      <alignment vertical="center"/>
    </xf>
    <xf numFmtId="185" fontId="7" fillId="0" borderId="1" xfId="57" applyNumberFormat="1" applyFont="1" applyFill="1" applyBorder="1" applyAlignment="1">
      <alignment horizontal="right" vertical="center" wrapText="1"/>
    </xf>
    <xf numFmtId="38" fontId="1" fillId="0" borderId="1" xfId="67" applyNumberFormat="1" applyFont="1" applyFill="1" applyBorder="1" applyAlignment="1">
      <alignment vertical="center"/>
    </xf>
    <xf numFmtId="185" fontId="1" fillId="0" borderId="1" xfId="54" applyNumberFormat="1" applyFont="1" applyFill="1" applyBorder="1" applyAlignment="1">
      <alignment horizontal="right" vertical="center" wrapText="1"/>
    </xf>
    <xf numFmtId="0" fontId="2" fillId="0" borderId="1" xfId="66" applyFont="1" applyFill="1" applyBorder="1" applyAlignment="1">
      <alignment vertical="center" shrinkToFit="1"/>
    </xf>
    <xf numFmtId="180" fontId="2" fillId="0" borderId="1" xfId="66" applyNumberFormat="1" applyFont="1" applyFill="1" applyBorder="1" applyAlignment="1">
      <alignment vertical="center"/>
    </xf>
    <xf numFmtId="185" fontId="2" fillId="0" borderId="1" xfId="66" applyNumberFormat="1" applyFont="1" applyFill="1" applyBorder="1" applyAlignment="1">
      <alignment vertical="center"/>
    </xf>
    <xf numFmtId="180" fontId="2" fillId="2" borderId="1" xfId="66" applyNumberFormat="1" applyFont="1" applyFill="1" applyBorder="1" applyAlignment="1">
      <alignment vertical="center"/>
    </xf>
    <xf numFmtId="3" fontId="1" fillId="0" borderId="1" xfId="70" applyNumberFormat="1" applyFont="1" applyFill="1" applyBorder="1" applyAlignment="1" applyProtection="1">
      <alignment horizontal="left" vertical="center" indent="1" shrinkToFit="1"/>
    </xf>
    <xf numFmtId="180" fontId="1" fillId="0" borderId="1" xfId="66" applyNumberFormat="1" applyFill="1" applyBorder="1" applyAlignment="1">
      <alignment vertical="center"/>
    </xf>
    <xf numFmtId="185" fontId="1" fillId="0" borderId="1" xfId="66" applyNumberFormat="1" applyFill="1" applyBorder="1" applyAlignment="1">
      <alignment vertical="center"/>
    </xf>
    <xf numFmtId="3" fontId="0" fillId="0" borderId="1" xfId="70" applyNumberFormat="1" applyFont="1" applyFill="1" applyBorder="1" applyAlignment="1" applyProtection="1">
      <alignment horizontal="left" vertical="center" indent="1" shrinkToFit="1"/>
    </xf>
    <xf numFmtId="185" fontId="1" fillId="0" borderId="1" xfId="66" applyNumberFormat="1" applyFont="1" applyFill="1" applyBorder="1" applyAlignment="1">
      <alignment vertical="center"/>
    </xf>
    <xf numFmtId="3" fontId="2" fillId="0" borderId="1" xfId="70" applyNumberFormat="1" applyFont="1" applyFill="1" applyBorder="1" applyAlignment="1" applyProtection="1">
      <alignment horizontal="left" vertical="center" shrinkToFit="1"/>
    </xf>
    <xf numFmtId="0" fontId="2" fillId="0" borderId="1" xfId="66" applyNumberFormat="1" applyFont="1" applyFill="1" applyBorder="1" applyAlignment="1">
      <alignment vertical="center"/>
    </xf>
    <xf numFmtId="179" fontId="2" fillId="0" borderId="1" xfId="66" applyNumberFormat="1" applyFont="1" applyFill="1" applyBorder="1" applyAlignment="1">
      <alignment vertical="center"/>
    </xf>
    <xf numFmtId="0" fontId="2" fillId="0" borderId="1" xfId="66" applyFont="1" applyFill="1" applyBorder="1" applyAlignment="1">
      <alignment horizontal="center" vertical="center" shrinkToFit="1"/>
    </xf>
    <xf numFmtId="180" fontId="2" fillId="2" borderId="1" xfId="66" applyNumberFormat="1" applyFont="1" applyFill="1" applyBorder="1" applyAlignment="1">
      <alignment horizontal="right" vertical="center"/>
    </xf>
    <xf numFmtId="180" fontId="1" fillId="0" borderId="0" xfId="66" applyNumberFormat="1" applyFill="1">
      <alignment vertical="center"/>
    </xf>
    <xf numFmtId="9" fontId="1" fillId="0" borderId="6" xfId="12" applyFont="1" applyFill="1" applyBorder="1" applyAlignment="1">
      <alignment horizontal="center" vertical="center"/>
    </xf>
    <xf numFmtId="179" fontId="2" fillId="0" borderId="11" xfId="66" applyNumberFormat="1" applyFont="1" applyFill="1" applyBorder="1" applyAlignment="1">
      <alignment horizontal="center" vertical="center" wrapText="1"/>
    </xf>
    <xf numFmtId="0" fontId="2" fillId="0" borderId="7" xfId="12" applyNumberFormat="1" applyFont="1" applyFill="1" applyBorder="1" applyAlignment="1">
      <alignment horizontal="center" vertical="center" wrapText="1"/>
    </xf>
    <xf numFmtId="0" fontId="2" fillId="0" borderId="8" xfId="12" applyNumberFormat="1" applyFont="1" applyFill="1" applyBorder="1" applyAlignment="1">
      <alignment horizontal="center" vertical="center" wrapText="1"/>
    </xf>
    <xf numFmtId="181" fontId="2" fillId="2" borderId="1" xfId="12" applyNumberFormat="1" applyFont="1" applyFill="1" applyBorder="1" applyAlignment="1">
      <alignment vertical="center"/>
    </xf>
    <xf numFmtId="180" fontId="0" fillId="0" borderId="1" xfId="54" applyNumberFormat="1" applyFont="1" applyFill="1" applyBorder="1">
      <alignment vertical="center"/>
    </xf>
    <xf numFmtId="0" fontId="1" fillId="0" borderId="1" xfId="59" applyNumberFormat="1" applyFont="1" applyFill="1" applyBorder="1" applyAlignment="1"/>
    <xf numFmtId="0" fontId="1" fillId="0" borderId="1" xfId="57" applyFill="1" applyBorder="1"/>
    <xf numFmtId="180" fontId="2" fillId="0" borderId="0" xfId="66" applyNumberFormat="1" applyFont="1" applyFill="1">
      <alignment vertical="center"/>
    </xf>
    <xf numFmtId="0" fontId="1" fillId="0" borderId="6" xfId="66" applyFont="1" applyFill="1" applyBorder="1" applyAlignment="1">
      <alignment horizontal="right" vertical="center"/>
    </xf>
    <xf numFmtId="179" fontId="2" fillId="0" borderId="1" xfId="66" applyNumberFormat="1" applyFont="1" applyFill="1" applyBorder="1" applyAlignment="1">
      <alignment horizontal="center" vertical="center"/>
    </xf>
    <xf numFmtId="179" fontId="2" fillId="0" borderId="7" xfId="66" applyNumberFormat="1" applyFont="1" applyFill="1" applyBorder="1" applyAlignment="1">
      <alignment horizontal="center" vertical="center" wrapText="1"/>
    </xf>
    <xf numFmtId="179" fontId="2" fillId="0" borderId="8" xfId="66" applyNumberFormat="1" applyFont="1" applyFill="1" applyBorder="1" applyAlignment="1">
      <alignment horizontal="center" vertical="center" wrapText="1"/>
    </xf>
    <xf numFmtId="3" fontId="2" fillId="0" borderId="1" xfId="57" applyNumberFormat="1" applyFont="1" applyFill="1" applyBorder="1" applyAlignment="1">
      <alignment horizontal="right" vertical="center"/>
    </xf>
    <xf numFmtId="180" fontId="2" fillId="0" borderId="1" xfId="66" applyNumberFormat="1" applyFont="1" applyFill="1" applyBorder="1" applyAlignment="1">
      <alignment horizontal="right" vertical="center"/>
    </xf>
    <xf numFmtId="178" fontId="1" fillId="0" borderId="1" xfId="66" applyNumberFormat="1" applyFont="1" applyFill="1" applyBorder="1" applyAlignment="1">
      <alignment horizontal="right" vertical="center"/>
    </xf>
    <xf numFmtId="0" fontId="2" fillId="0" borderId="1" xfId="57" applyFont="1" applyFill="1" applyBorder="1" applyAlignment="1">
      <alignment vertical="center" shrinkToFit="1"/>
    </xf>
    <xf numFmtId="180" fontId="2" fillId="0" borderId="1" xfId="54" applyNumberFormat="1" applyFont="1" applyFill="1" applyBorder="1" applyAlignment="1">
      <alignment horizontal="right" vertical="center" wrapText="1"/>
    </xf>
    <xf numFmtId="0" fontId="1" fillId="0" borderId="1" xfId="57" applyFont="1" applyFill="1" applyBorder="1" applyAlignment="1">
      <alignment horizontal="left" vertical="center" indent="1" shrinkToFit="1"/>
    </xf>
    <xf numFmtId="0" fontId="1" fillId="0" borderId="1" xfId="54" applyFont="1" applyBorder="1">
      <alignment vertical="center"/>
    </xf>
    <xf numFmtId="180" fontId="1" fillId="0" borderId="1" xfId="54" applyNumberFormat="1" applyFont="1" applyFill="1" applyBorder="1" applyAlignment="1">
      <alignment horizontal="right" vertical="center" wrapText="1"/>
    </xf>
    <xf numFmtId="180" fontId="0" fillId="0" borderId="1" xfId="54" applyNumberFormat="1" applyFont="1" applyFill="1" applyBorder="1" applyAlignment="1">
      <alignment horizontal="right" vertical="center"/>
    </xf>
    <xf numFmtId="0" fontId="2" fillId="0" borderId="1" xfId="66" applyFont="1" applyFill="1" applyBorder="1">
      <alignment vertical="center"/>
    </xf>
    <xf numFmtId="3" fontId="1" fillId="0" borderId="1" xfId="57" applyNumberFormat="1" applyFont="1" applyFill="1" applyBorder="1" applyAlignment="1">
      <alignment horizontal="right" vertical="center"/>
    </xf>
    <xf numFmtId="180" fontId="1" fillId="0" borderId="1" xfId="66" applyNumberFormat="1" applyFont="1" applyFill="1" applyBorder="1" applyAlignment="1">
      <alignment horizontal="right" vertical="center"/>
    </xf>
    <xf numFmtId="185" fontId="1" fillId="0" borderId="1" xfId="66" applyNumberFormat="1" applyFont="1" applyFill="1" applyBorder="1" applyAlignment="1">
      <alignment horizontal="right" vertical="center"/>
    </xf>
    <xf numFmtId="185" fontId="2" fillId="0" borderId="1" xfId="66" applyNumberFormat="1" applyFont="1" applyFill="1" applyBorder="1" applyAlignment="1">
      <alignment horizontal="right" vertical="center"/>
    </xf>
    <xf numFmtId="0" fontId="1" fillId="0" borderId="0" xfId="57" applyFill="1" applyAlignment="1">
      <alignment horizontal="center" vertical="center" wrapText="1"/>
    </xf>
    <xf numFmtId="0" fontId="1" fillId="0" borderId="1" xfId="54" applyNumberFormat="1" applyFont="1" applyFill="1" applyBorder="1">
      <alignment vertical="center"/>
    </xf>
    <xf numFmtId="10" fontId="1" fillId="0" borderId="1" xfId="54" applyNumberFormat="1" applyFont="1" applyFill="1" applyBorder="1">
      <alignment vertical="center"/>
    </xf>
    <xf numFmtId="0" fontId="2" fillId="0" borderId="1" xfId="54" applyNumberFormat="1" applyFont="1" applyFill="1" applyBorder="1">
      <alignment vertical="center"/>
    </xf>
    <xf numFmtId="49" fontId="1" fillId="0" borderId="1" xfId="57" applyNumberFormat="1" applyBorder="1"/>
    <xf numFmtId="49" fontId="14" fillId="0" borderId="1" xfId="57" applyNumberFormat="1" applyFont="1" applyBorder="1" applyAlignment="1">
      <alignment horizontal="left" indent="1"/>
    </xf>
    <xf numFmtId="179" fontId="28" fillId="0" borderId="0" xfId="64" applyNumberFormat="1" applyFill="1" applyAlignment="1">
      <alignment wrapText="1"/>
    </xf>
    <xf numFmtId="185" fontId="28" fillId="0" borderId="4" xfId="64" applyNumberFormat="1" applyFill="1" applyBorder="1" applyAlignment="1">
      <alignment horizontal="right"/>
    </xf>
    <xf numFmtId="185" fontId="14" fillId="0" borderId="4" xfId="64" applyNumberFormat="1" applyFont="1" applyFill="1" applyBorder="1" applyAlignment="1">
      <alignment horizontal="right" vertical="center"/>
    </xf>
    <xf numFmtId="179" fontId="3" fillId="0" borderId="0" xfId="64" applyNumberFormat="1" applyFont="1" applyFill="1" applyAlignment="1" applyProtection="1">
      <alignment vertical="center"/>
    </xf>
    <xf numFmtId="179" fontId="3" fillId="0" borderId="4" xfId="64" applyNumberFormat="1" applyFont="1" applyFill="1" applyBorder="1" applyAlignment="1" applyProtection="1">
      <alignment horizontal="center" vertical="center"/>
    </xf>
    <xf numFmtId="185" fontId="1" fillId="0" borderId="0" xfId="9" applyNumberFormat="1" applyFont="1" applyFill="1" applyBorder="1" applyAlignment="1">
      <alignment horizontal="center" vertical="center"/>
    </xf>
    <xf numFmtId="185" fontId="1" fillId="0" borderId="4" xfId="9" applyNumberFormat="1" applyFont="1" applyFill="1" applyBorder="1" applyAlignment="1">
      <alignment horizontal="center" vertical="center"/>
    </xf>
    <xf numFmtId="179" fontId="28" fillId="0" borderId="0" xfId="64" applyNumberFormat="1" applyFill="1" applyBorder="1" applyAlignment="1">
      <alignment horizontal="center"/>
    </xf>
    <xf numFmtId="185" fontId="2" fillId="0" borderId="4" xfId="57" applyNumberFormat="1" applyFont="1" applyFill="1" applyBorder="1" applyAlignment="1">
      <alignment horizontal="center" vertical="center" wrapText="1"/>
    </xf>
    <xf numFmtId="185" fontId="28" fillId="0" borderId="0" xfId="57" applyNumberFormat="1" applyFont="1" applyFill="1" applyBorder="1" applyAlignment="1">
      <alignment horizontal="center" vertical="center" wrapText="1"/>
    </xf>
    <xf numFmtId="185" fontId="2" fillId="0" borderId="4" xfId="57" applyNumberFormat="1" applyFont="1" applyFill="1" applyBorder="1" applyAlignment="1">
      <alignment horizontal="right" vertical="center" wrapText="1"/>
    </xf>
    <xf numFmtId="185" fontId="2" fillId="0" borderId="0" xfId="57" applyNumberFormat="1" applyFont="1" applyFill="1" applyBorder="1" applyAlignment="1">
      <alignment horizontal="center" vertical="center" wrapText="1"/>
    </xf>
    <xf numFmtId="0" fontId="1" fillId="0" borderId="1" xfId="57" applyNumberFormat="1" applyFont="1" applyFill="1" applyBorder="1"/>
    <xf numFmtId="49" fontId="1" fillId="0" borderId="1" xfId="57" applyNumberFormat="1" applyFont="1" applyFill="1" applyBorder="1" applyAlignment="1">
      <alignment wrapText="1"/>
    </xf>
    <xf numFmtId="180" fontId="7" fillId="0" borderId="1" xfId="53" applyNumberFormat="1" applyFont="1" applyFill="1" applyBorder="1" applyAlignment="1">
      <alignment vertical="center"/>
    </xf>
    <xf numFmtId="180" fontId="7" fillId="0" borderId="4" xfId="53" applyNumberFormat="1" applyFont="1" applyFill="1" applyBorder="1" applyAlignment="1">
      <alignment vertical="center"/>
    </xf>
    <xf numFmtId="179" fontId="27" fillId="0" borderId="0" xfId="64" applyNumberFormat="1" applyFont="1" applyFill="1" applyBorder="1"/>
    <xf numFmtId="49" fontId="1" fillId="0" borderId="1" xfId="57" applyNumberFormat="1" applyFont="1" applyFill="1" applyBorder="1" applyAlignment="1">
      <alignment horizontal="left" vertical="center" wrapText="1"/>
    </xf>
    <xf numFmtId="49" fontId="1" fillId="0" borderId="1" xfId="57" applyNumberFormat="1" applyFont="1" applyFill="1" applyBorder="1" applyAlignment="1">
      <alignment horizontal="left" vertical="center" wrapText="1" shrinkToFit="1"/>
    </xf>
    <xf numFmtId="179" fontId="28" fillId="0" borderId="0" xfId="64" applyNumberFormat="1" applyFill="1" applyBorder="1"/>
    <xf numFmtId="183" fontId="12" fillId="0" borderId="1" xfId="64" applyNumberFormat="1" applyFont="1" applyFill="1" applyBorder="1" applyAlignment="1" applyProtection="1">
      <alignment horizontal="left" vertical="center" wrapText="1"/>
    </xf>
    <xf numFmtId="183" fontId="12" fillId="0" borderId="1" xfId="64" applyNumberFormat="1" applyFont="1" applyFill="1" applyBorder="1" applyAlignment="1" applyProtection="1">
      <alignment horizontal="left" vertical="center" wrapText="1" shrinkToFit="1"/>
    </xf>
    <xf numFmtId="0" fontId="1" fillId="0" borderId="6" xfId="66" applyFill="1" applyBorder="1" applyAlignment="1">
      <alignment horizontal="center" vertical="center"/>
    </xf>
    <xf numFmtId="0" fontId="1" fillId="0" borderId="0" xfId="66" applyFill="1" applyAlignment="1">
      <alignment vertical="center"/>
    </xf>
    <xf numFmtId="0" fontId="2" fillId="0" borderId="1" xfId="54" applyFont="1" applyFill="1" applyBorder="1" applyAlignment="1">
      <alignment horizontal="center" vertical="center" wrapText="1"/>
    </xf>
    <xf numFmtId="0" fontId="1" fillId="0" borderId="0" xfId="54" applyNumberFormat="1" applyFont="1" applyFill="1" applyBorder="1" applyAlignment="1">
      <alignment vertical="center" wrapText="1"/>
    </xf>
    <xf numFmtId="178" fontId="2" fillId="0" borderId="2" xfId="54" applyNumberFormat="1" applyFont="1" applyFill="1" applyBorder="1" applyAlignment="1">
      <alignment horizontal="right" vertical="center"/>
    </xf>
    <xf numFmtId="0" fontId="1" fillId="0" borderId="1" xfId="66" applyFill="1" applyBorder="1">
      <alignment vertical="center"/>
    </xf>
    <xf numFmtId="0" fontId="2" fillId="2" borderId="0" xfId="66" applyFont="1" applyFill="1">
      <alignment vertical="center"/>
    </xf>
    <xf numFmtId="0" fontId="1" fillId="2" borderId="0" xfId="54" applyFont="1" applyFill="1">
      <alignment vertical="center"/>
    </xf>
    <xf numFmtId="0" fontId="1" fillId="0" borderId="0" xfId="54" applyFont="1">
      <alignment vertical="center"/>
    </xf>
    <xf numFmtId="0" fontId="1" fillId="0" borderId="0" xfId="66" applyAlignment="1">
      <alignment vertical="center" shrinkToFit="1"/>
    </xf>
    <xf numFmtId="0" fontId="1" fillId="0" borderId="0" xfId="66">
      <alignment vertical="center"/>
    </xf>
    <xf numFmtId="0" fontId="1" fillId="0" borderId="6" xfId="66" applyBorder="1" applyAlignment="1">
      <alignment horizontal="center" vertical="center"/>
    </xf>
    <xf numFmtId="0" fontId="1" fillId="0" borderId="0" xfId="66" applyAlignment="1">
      <alignment vertical="center"/>
    </xf>
    <xf numFmtId="0" fontId="2" fillId="2" borderId="1" xfId="66" applyFont="1" applyFill="1" applyBorder="1">
      <alignment vertical="center"/>
    </xf>
    <xf numFmtId="0" fontId="1" fillId="2" borderId="1" xfId="54" applyFont="1" applyFill="1" applyBorder="1">
      <alignment vertical="center"/>
    </xf>
    <xf numFmtId="0" fontId="1" fillId="0" borderId="1" xfId="66" applyBorder="1">
      <alignment vertical="center"/>
    </xf>
    <xf numFmtId="185" fontId="1" fillId="0" borderId="1" xfId="66" applyNumberFormat="1" applyBorder="1">
      <alignment vertical="center"/>
    </xf>
    <xf numFmtId="185" fontId="2" fillId="2" borderId="1" xfId="66" applyNumberFormat="1" applyFont="1" applyFill="1" applyBorder="1">
      <alignment vertical="center"/>
    </xf>
    <xf numFmtId="0" fontId="0" fillId="0" borderId="0" xfId="0" applyAlignment="1">
      <alignment horizontal="center"/>
    </xf>
    <xf numFmtId="58" fontId="2" fillId="0" borderId="0" xfId="0" applyNumberFormat="1" applyFont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" fillId="0" borderId="1" xfId="59" applyNumberFormat="1" applyFont="1" applyFill="1" applyBorder="1" applyAlignment="1" quotePrefix="1">
      <alignment horizont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12-29日省政府常务会议材料附件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_2016年全省社会保险基金收支预算表细化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2010年收入财力预测（20101011）" xfId="43"/>
    <cellStyle name="强调文字颜色 3" xfId="44" builtinId="37"/>
    <cellStyle name="常规_20160105省级2016年预算情况表（最新）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2" xfId="59"/>
    <cellStyle name="常规 15_1.3日 2017年预算草案 - 副本" xfId="60"/>
    <cellStyle name="常规_2007基金预算" xfId="61"/>
    <cellStyle name="常规_2010年收入财力预测（20101011）_全省社会保险基金" xfId="62"/>
    <cellStyle name="常规_2012年国有资本经营预算收支总表" xfId="63"/>
    <cellStyle name="常规_2014年公共财政支出预算表（到项级科目）" xfId="64"/>
    <cellStyle name="常规_2016年省本级社会保险基金收支预算表细化" xfId="65"/>
    <cellStyle name="常规_20170103省级2017年预算情况表" xfId="66"/>
    <cellStyle name="常规_20170103省级2017年预算情况表 2" xfId="67"/>
    <cellStyle name="常规_4268D4A09C5B01B0E0530A0804CB4AF3" xfId="68"/>
    <cellStyle name="常规_Xl0000068" xfId="69"/>
    <cellStyle name="常规_河南省2011年度财政总决算生成表20120425" xfId="70"/>
    <cellStyle name="常规_全省基金收入" xfId="71"/>
    <cellStyle name="常规_全省社会保险基金" xfId="72"/>
    <cellStyle name="常规_省本级（省直组）" xfId="73"/>
    <cellStyle name="常规_提供表" xfId="74"/>
    <cellStyle name="千位分隔 2" xfId="75"/>
    <cellStyle name="常规 15_2017年预算草案（债务）" xfId="76"/>
    <cellStyle name="常规_附件：2012年出口退税基数及超基数上解情况表" xfId="77"/>
    <cellStyle name="常规_2012年基金收支预算草案12" xfId="7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36"/>
  <sheetViews>
    <sheetView workbookViewId="0">
      <selection activeCell="A35" sqref="A35"/>
    </sheetView>
  </sheetViews>
  <sheetFormatPr defaultColWidth="9" defaultRowHeight="13.5"/>
  <cols>
    <col min="1" max="1" width="71.875" customWidth="1"/>
  </cols>
  <sheetData>
    <row r="2" spans="1:1">
      <c r="A2" s="580"/>
    </row>
    <row r="3" ht="14.25" spans="1:1">
      <c r="A3" s="581"/>
    </row>
    <row r="12" ht="31.5" spans="1:1">
      <c r="A12" s="582" t="s">
        <v>0</v>
      </c>
    </row>
    <row r="13" ht="31.5" spans="1:1">
      <c r="A13" s="582" t="s">
        <v>1</v>
      </c>
    </row>
    <row r="14" ht="24.75" customHeight="1" spans="1:1">
      <c r="A14" s="583" t="s">
        <v>2</v>
      </c>
    </row>
    <row r="31" ht="6" customHeight="1"/>
    <row r="32" ht="29.25" customHeight="1" spans="1:1">
      <c r="A32" s="584" t="s">
        <v>3</v>
      </c>
    </row>
    <row r="36" ht="20.25" spans="1:1">
      <c r="A36" s="584"/>
    </row>
  </sheetData>
  <pageMargins left="1.29791666666667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G80"/>
  <sheetViews>
    <sheetView showZeros="0" workbookViewId="0">
      <selection activeCell="G25" sqref="G25"/>
    </sheetView>
  </sheetViews>
  <sheetFormatPr defaultColWidth="9" defaultRowHeight="21" customHeight="1" outlineLevelCol="6"/>
  <cols>
    <col min="1" max="1" width="15.125" style="356" customWidth="1"/>
    <col min="2" max="2" width="41.125" style="356" customWidth="1"/>
    <col min="3" max="3" width="26" style="356" customWidth="1"/>
    <col min="4" max="14" width="25" style="356" customWidth="1"/>
    <col min="15" max="16384" width="9" style="356"/>
  </cols>
  <sheetData>
    <row r="1" ht="19.5" customHeight="1" spans="1:3">
      <c r="A1" s="327"/>
      <c r="B1" s="327"/>
      <c r="C1" s="327"/>
    </row>
    <row r="2" ht="52.5" customHeight="1" spans="1:3">
      <c r="A2" s="411" t="s">
        <v>3094</v>
      </c>
      <c r="B2" s="357"/>
      <c r="C2" s="357"/>
    </row>
    <row r="3" ht="16.5" customHeight="1" spans="1:3">
      <c r="A3" s="412"/>
      <c r="B3" s="412"/>
      <c r="C3" s="413" t="s">
        <v>2523</v>
      </c>
    </row>
    <row r="4" ht="23.25" customHeight="1" spans="1:3">
      <c r="A4" s="414" t="s">
        <v>2524</v>
      </c>
      <c r="B4" s="414" t="s">
        <v>49</v>
      </c>
      <c r="C4" s="206" t="s">
        <v>2670</v>
      </c>
    </row>
    <row r="5" ht="18.75" customHeight="1" spans="1:3">
      <c r="A5" s="414"/>
      <c r="B5" s="414" t="s">
        <v>90</v>
      </c>
      <c r="C5" s="263">
        <v>5602</v>
      </c>
    </row>
    <row r="6" ht="18.75" customHeight="1" spans="1:7">
      <c r="A6" s="415">
        <v>501</v>
      </c>
      <c r="B6" s="415" t="s">
        <v>2526</v>
      </c>
      <c r="C6" s="301">
        <v>3484</v>
      </c>
      <c r="F6" s="351"/>
      <c r="G6" s="351"/>
    </row>
    <row r="7" s="327" customFormat="1" ht="18.75" customHeight="1" spans="1:5">
      <c r="A7" s="416" t="s">
        <v>2527</v>
      </c>
      <c r="B7" s="417" t="s">
        <v>2528</v>
      </c>
      <c r="C7" s="301">
        <v>2922</v>
      </c>
      <c r="E7" s="356"/>
    </row>
    <row r="8" s="327" customFormat="1" ht="18.75" customHeight="1" spans="1:5">
      <c r="A8" s="416" t="s">
        <v>2529</v>
      </c>
      <c r="B8" s="417" t="s">
        <v>2530</v>
      </c>
      <c r="C8" s="301">
        <v>388</v>
      </c>
      <c r="E8" s="356"/>
    </row>
    <row r="9" ht="18.75" customHeight="1" spans="1:3">
      <c r="A9" s="416" t="s">
        <v>2531</v>
      </c>
      <c r="B9" s="417" t="s">
        <v>2395</v>
      </c>
      <c r="C9" s="301">
        <v>175</v>
      </c>
    </row>
    <row r="10" ht="16.5" customHeight="1" spans="1:3">
      <c r="A10" s="416" t="s">
        <v>2532</v>
      </c>
      <c r="B10" s="417" t="s">
        <v>2533</v>
      </c>
      <c r="C10" s="418"/>
    </row>
    <row r="11" ht="18.75" customHeight="1" spans="1:3">
      <c r="A11" s="416" t="s">
        <v>2534</v>
      </c>
      <c r="B11" s="419" t="s">
        <v>2535</v>
      </c>
      <c r="C11" s="301">
        <v>118</v>
      </c>
    </row>
    <row r="12" ht="18.75" customHeight="1" spans="1:3">
      <c r="A12" s="416" t="s">
        <v>2536</v>
      </c>
      <c r="B12" s="417" t="s">
        <v>2537</v>
      </c>
      <c r="C12" s="301">
        <v>108</v>
      </c>
    </row>
    <row r="13" ht="18.75" customHeight="1" spans="1:3">
      <c r="A13" s="416" t="s">
        <v>2538</v>
      </c>
      <c r="B13" s="417" t="s">
        <v>2539</v>
      </c>
      <c r="C13" s="301"/>
    </row>
    <row r="14" ht="18.75" customHeight="1" spans="1:3">
      <c r="A14" s="416" t="s">
        <v>2540</v>
      </c>
      <c r="B14" s="417" t="s">
        <v>2541</v>
      </c>
      <c r="C14" s="301"/>
    </row>
    <row r="15" ht="18.75" customHeight="1" spans="1:3">
      <c r="A15" s="416" t="s">
        <v>2542</v>
      </c>
      <c r="B15" s="417" t="s">
        <v>2543</v>
      </c>
      <c r="C15" s="301"/>
    </row>
    <row r="16" ht="18.75" customHeight="1" spans="1:3">
      <c r="A16" s="416" t="s">
        <v>2544</v>
      </c>
      <c r="B16" s="417" t="s">
        <v>2545</v>
      </c>
      <c r="C16" s="301"/>
    </row>
    <row r="17" ht="18.75" customHeight="1" spans="1:3">
      <c r="A17" s="416" t="s">
        <v>2546</v>
      </c>
      <c r="B17" s="417" t="s">
        <v>2547</v>
      </c>
      <c r="C17" s="301"/>
    </row>
    <row r="18" s="327" customFormat="1" ht="18.75" customHeight="1" spans="1:5">
      <c r="A18" s="416" t="s">
        <v>2548</v>
      </c>
      <c r="B18" s="417" t="s">
        <v>2549</v>
      </c>
      <c r="C18" s="301"/>
      <c r="E18" s="356"/>
    </row>
    <row r="19" ht="18.75" customHeight="1" spans="1:3">
      <c r="A19" s="416" t="s">
        <v>2550</v>
      </c>
      <c r="B19" s="417" t="s">
        <v>2551</v>
      </c>
      <c r="C19" s="301">
        <v>10</v>
      </c>
    </row>
    <row r="20" ht="18.75" customHeight="1" spans="1:3">
      <c r="A20" s="416" t="s">
        <v>2552</v>
      </c>
      <c r="B20" s="417" t="s">
        <v>2553</v>
      </c>
      <c r="C20" s="301"/>
    </row>
    <row r="21" ht="18.75" customHeight="1" spans="1:3">
      <c r="A21" s="416" t="s">
        <v>2554</v>
      </c>
      <c r="B21" s="417" t="s">
        <v>2555</v>
      </c>
      <c r="C21" s="301"/>
    </row>
    <row r="22" ht="18.75" customHeight="1" spans="1:3">
      <c r="A22" s="416" t="s">
        <v>2556</v>
      </c>
      <c r="B22" s="419" t="s">
        <v>2557</v>
      </c>
      <c r="C22" s="301">
        <v>5</v>
      </c>
    </row>
    <row r="23" ht="16.5" customHeight="1" spans="1:3">
      <c r="A23" s="416" t="s">
        <v>2558</v>
      </c>
      <c r="B23" s="417" t="s">
        <v>2559</v>
      </c>
      <c r="C23" s="418"/>
    </row>
    <row r="24" ht="16.5" customHeight="1" spans="1:3">
      <c r="A24" s="416" t="s">
        <v>2560</v>
      </c>
      <c r="B24" s="417" t="s">
        <v>2561</v>
      </c>
      <c r="C24" s="418"/>
    </row>
    <row r="25" s="327" customFormat="1" ht="16.5" customHeight="1" spans="1:5">
      <c r="A25" s="416" t="s">
        <v>2562</v>
      </c>
      <c r="B25" s="417" t="s">
        <v>2563</v>
      </c>
      <c r="C25" s="418"/>
      <c r="E25" s="356"/>
    </row>
    <row r="26" ht="16.5" customHeight="1" spans="1:3">
      <c r="A26" s="416" t="s">
        <v>2564</v>
      </c>
      <c r="B26" s="417" t="s">
        <v>2565</v>
      </c>
      <c r="C26" s="418"/>
    </row>
    <row r="27" ht="18.75" customHeight="1" spans="1:3">
      <c r="A27" s="416" t="s">
        <v>2566</v>
      </c>
      <c r="B27" s="417" t="s">
        <v>2567</v>
      </c>
      <c r="C27" s="301">
        <v>5</v>
      </c>
    </row>
    <row r="28" ht="16.5" customHeight="1" spans="1:3">
      <c r="A28" s="416" t="s">
        <v>2568</v>
      </c>
      <c r="B28" s="417" t="s">
        <v>2569</v>
      </c>
      <c r="C28" s="418"/>
    </row>
    <row r="29" s="327" customFormat="1" ht="18.75" customHeight="1" spans="1:5">
      <c r="A29" s="416" t="s">
        <v>2570</v>
      </c>
      <c r="B29" s="417" t="s">
        <v>2571</v>
      </c>
      <c r="C29" s="301"/>
      <c r="E29" s="356"/>
    </row>
    <row r="30" s="327" customFormat="1" ht="18.75" customHeight="1" spans="1:5">
      <c r="A30" s="416" t="s">
        <v>2572</v>
      </c>
      <c r="B30" s="419" t="s">
        <v>2573</v>
      </c>
      <c r="C30" s="301"/>
      <c r="E30" s="356"/>
    </row>
    <row r="31" ht="18.75" customHeight="1" spans="1:3">
      <c r="A31" s="416" t="s">
        <v>2574</v>
      </c>
      <c r="B31" s="417" t="s">
        <v>2559</v>
      </c>
      <c r="C31" s="301"/>
    </row>
    <row r="32" ht="16.5" customHeight="1" spans="1:3">
      <c r="A32" s="416" t="s">
        <v>2575</v>
      </c>
      <c r="B32" s="417" t="s">
        <v>2561</v>
      </c>
      <c r="C32" s="418"/>
    </row>
    <row r="33" ht="16.5" customHeight="1" spans="1:3">
      <c r="A33" s="416" t="s">
        <v>2576</v>
      </c>
      <c r="B33" s="417" t="s">
        <v>2563</v>
      </c>
      <c r="C33" s="418"/>
    </row>
    <row r="34" ht="16.5" customHeight="1" spans="1:3">
      <c r="A34" s="416" t="s">
        <v>2577</v>
      </c>
      <c r="B34" s="417" t="s">
        <v>2567</v>
      </c>
      <c r="C34" s="418"/>
    </row>
    <row r="35" ht="16.5" customHeight="1" spans="1:3">
      <c r="A35" s="416" t="s">
        <v>2578</v>
      </c>
      <c r="B35" s="417" t="s">
        <v>2569</v>
      </c>
      <c r="C35" s="418"/>
    </row>
    <row r="36" ht="18.75" customHeight="1" spans="1:3">
      <c r="A36" s="416" t="s">
        <v>2579</v>
      </c>
      <c r="B36" s="417" t="s">
        <v>2571</v>
      </c>
      <c r="C36" s="301"/>
    </row>
    <row r="37" ht="18.75" customHeight="1" spans="1:3">
      <c r="A37" s="416" t="s">
        <v>2580</v>
      </c>
      <c r="B37" s="419" t="s">
        <v>2581</v>
      </c>
      <c r="C37" s="301">
        <v>1929</v>
      </c>
    </row>
    <row r="38" ht="18.75" customHeight="1" spans="1:3">
      <c r="A38" s="416" t="s">
        <v>2582</v>
      </c>
      <c r="B38" s="417" t="s">
        <v>2583</v>
      </c>
      <c r="C38" s="301">
        <v>1870</v>
      </c>
    </row>
    <row r="39" ht="18.75" customHeight="1" spans="1:3">
      <c r="A39" s="416" t="s">
        <v>2584</v>
      </c>
      <c r="B39" s="417" t="s">
        <v>2585</v>
      </c>
      <c r="C39" s="301">
        <v>59</v>
      </c>
    </row>
    <row r="40" ht="16.5" customHeight="1" spans="1:3">
      <c r="A40" s="416" t="s">
        <v>2586</v>
      </c>
      <c r="B40" s="417" t="s">
        <v>2587</v>
      </c>
      <c r="C40" s="418"/>
    </row>
    <row r="41" ht="18.75" customHeight="1" spans="1:3">
      <c r="A41" s="416" t="s">
        <v>2588</v>
      </c>
      <c r="B41" s="419" t="s">
        <v>2589</v>
      </c>
      <c r="C41" s="301"/>
    </row>
    <row r="42" ht="18.75" customHeight="1" spans="1:3">
      <c r="A42" s="416" t="s">
        <v>2590</v>
      </c>
      <c r="B42" s="417" t="s">
        <v>2591</v>
      </c>
      <c r="C42" s="301"/>
    </row>
    <row r="43" ht="16.5" customHeight="1" spans="1:3">
      <c r="A43" s="416" t="s">
        <v>2592</v>
      </c>
      <c r="B43" s="417" t="s">
        <v>2593</v>
      </c>
      <c r="C43" s="418"/>
    </row>
    <row r="44" ht="16.5" customHeight="1" spans="1:3">
      <c r="A44" s="416" t="s">
        <v>2594</v>
      </c>
      <c r="B44" s="419" t="s">
        <v>2595</v>
      </c>
      <c r="C44" s="418"/>
    </row>
    <row r="45" ht="16.5" customHeight="1" spans="1:3">
      <c r="A45" s="416" t="s">
        <v>2596</v>
      </c>
      <c r="B45" s="417" t="s">
        <v>2597</v>
      </c>
      <c r="C45" s="418"/>
    </row>
    <row r="46" ht="16.5" customHeight="1" spans="1:3">
      <c r="A46" s="416" t="s">
        <v>2598</v>
      </c>
      <c r="B46" s="417" t="s">
        <v>2599</v>
      </c>
      <c r="C46" s="418"/>
    </row>
    <row r="47" ht="16.5" customHeight="1" spans="1:3">
      <c r="A47" s="416" t="s">
        <v>2600</v>
      </c>
      <c r="B47" s="417" t="s">
        <v>2601</v>
      </c>
      <c r="C47" s="418"/>
    </row>
    <row r="48" ht="16.5" customHeight="1" spans="1:3">
      <c r="A48" s="416" t="s">
        <v>2602</v>
      </c>
      <c r="B48" s="419" t="s">
        <v>2603</v>
      </c>
      <c r="C48" s="418"/>
    </row>
    <row r="49" ht="16.5" customHeight="1" spans="1:3">
      <c r="A49" s="416" t="s">
        <v>2604</v>
      </c>
      <c r="B49" s="417" t="s">
        <v>2605</v>
      </c>
      <c r="C49" s="418"/>
    </row>
    <row r="50" ht="16.5" customHeight="1" spans="1:3">
      <c r="A50" s="416" t="s">
        <v>2606</v>
      </c>
      <c r="B50" s="417" t="s">
        <v>2607</v>
      </c>
      <c r="C50" s="418"/>
    </row>
    <row r="51" ht="18.75" customHeight="1" spans="1:3">
      <c r="A51" s="416" t="s">
        <v>2608</v>
      </c>
      <c r="B51" s="419" t="s">
        <v>2609</v>
      </c>
      <c r="C51" s="301">
        <v>66</v>
      </c>
    </row>
    <row r="52" ht="18.75" customHeight="1" spans="1:3">
      <c r="A52" s="416" t="s">
        <v>2610</v>
      </c>
      <c r="B52" s="417" t="s">
        <v>2611</v>
      </c>
      <c r="C52" s="301">
        <v>11</v>
      </c>
    </row>
    <row r="53" s="327" customFormat="1" ht="18.75" customHeight="1" spans="1:5">
      <c r="A53" s="416" t="s">
        <v>2612</v>
      </c>
      <c r="B53" s="417" t="s">
        <v>2613</v>
      </c>
      <c r="C53" s="301"/>
      <c r="E53" s="356"/>
    </row>
    <row r="54" ht="16.5" customHeight="1" spans="1:3">
      <c r="A54" s="416" t="s">
        <v>2614</v>
      </c>
      <c r="B54" s="417" t="s">
        <v>2615</v>
      </c>
      <c r="C54" s="418"/>
    </row>
    <row r="55" ht="18.75" customHeight="1" spans="1:3">
      <c r="A55" s="416" t="s">
        <v>2616</v>
      </c>
      <c r="B55" s="417" t="s">
        <v>2617</v>
      </c>
      <c r="C55" s="301">
        <v>55</v>
      </c>
    </row>
    <row r="56" ht="16.5" customHeight="1" spans="1:3">
      <c r="A56" s="416" t="s">
        <v>2618</v>
      </c>
      <c r="B56" s="417" t="s">
        <v>2619</v>
      </c>
      <c r="C56" s="418"/>
    </row>
    <row r="57" ht="16.5" customHeight="1" spans="1:3">
      <c r="A57" s="416" t="s">
        <v>2620</v>
      </c>
      <c r="B57" s="419" t="s">
        <v>2621</v>
      </c>
      <c r="C57" s="418"/>
    </row>
    <row r="58" ht="16.5" customHeight="1" spans="1:3">
      <c r="A58" s="416" t="s">
        <v>2622</v>
      </c>
      <c r="B58" s="417" t="s">
        <v>2623</v>
      </c>
      <c r="C58" s="418"/>
    </row>
    <row r="59" ht="16.5" customHeight="1" spans="1:3">
      <c r="A59" s="416" t="s">
        <v>2624</v>
      </c>
      <c r="B59" s="417" t="s">
        <v>1115</v>
      </c>
      <c r="C59" s="418"/>
    </row>
    <row r="60" ht="16.5" customHeight="1" spans="1:3">
      <c r="A60" s="416" t="s">
        <v>2625</v>
      </c>
      <c r="B60" s="419" t="s">
        <v>2626</v>
      </c>
      <c r="C60" s="418"/>
    </row>
    <row r="61" ht="16.5" customHeight="1" spans="1:3">
      <c r="A61" s="416" t="s">
        <v>2627</v>
      </c>
      <c r="B61" s="417" t="s">
        <v>2628</v>
      </c>
      <c r="C61" s="418"/>
    </row>
    <row r="62" ht="16.5" customHeight="1" spans="1:3">
      <c r="A62" s="416" t="s">
        <v>2629</v>
      </c>
      <c r="B62" s="417" t="s">
        <v>2630</v>
      </c>
      <c r="C62" s="418"/>
    </row>
    <row r="63" ht="16.5" customHeight="1" spans="1:3">
      <c r="A63" s="416" t="s">
        <v>2631</v>
      </c>
      <c r="B63" s="417" t="s">
        <v>2632</v>
      </c>
      <c r="C63" s="418"/>
    </row>
    <row r="64" ht="16.5" customHeight="1" spans="1:3">
      <c r="A64" s="416" t="s">
        <v>2633</v>
      </c>
      <c r="B64" s="417" t="s">
        <v>2634</v>
      </c>
      <c r="C64" s="418"/>
    </row>
    <row r="65" ht="16.5" customHeight="1" spans="1:3">
      <c r="A65" s="416" t="s">
        <v>2635</v>
      </c>
      <c r="B65" s="419" t="s">
        <v>2636</v>
      </c>
      <c r="C65" s="418"/>
    </row>
    <row r="66" ht="16.5" customHeight="1" spans="1:3">
      <c r="A66" s="416" t="s">
        <v>2637</v>
      </c>
      <c r="B66" s="417" t="s">
        <v>2638</v>
      </c>
      <c r="C66" s="418"/>
    </row>
    <row r="67" ht="17.25" customHeight="1" spans="1:3">
      <c r="A67" s="416" t="s">
        <v>2639</v>
      </c>
      <c r="B67" s="417" t="s">
        <v>2640</v>
      </c>
      <c r="C67" s="418"/>
    </row>
    <row r="68" ht="17.25" customHeight="1" spans="1:3">
      <c r="A68" s="416" t="s">
        <v>2641</v>
      </c>
      <c r="B68" s="419" t="s">
        <v>2642</v>
      </c>
      <c r="C68" s="418"/>
    </row>
    <row r="69" ht="17.25" customHeight="1" spans="1:3">
      <c r="A69" s="416" t="s">
        <v>2643</v>
      </c>
      <c r="B69" s="417" t="s">
        <v>2644</v>
      </c>
      <c r="C69" s="418"/>
    </row>
    <row r="70" ht="17.25" customHeight="1" spans="1:3">
      <c r="A70" s="416" t="s">
        <v>2645</v>
      </c>
      <c r="B70" s="417" t="s">
        <v>66</v>
      </c>
      <c r="C70" s="418"/>
    </row>
    <row r="71" ht="17.25" customHeight="1" spans="1:3">
      <c r="A71" s="416" t="s">
        <v>2646</v>
      </c>
      <c r="B71" s="417" t="s">
        <v>2647</v>
      </c>
      <c r="C71" s="418"/>
    </row>
    <row r="72" ht="17.25" customHeight="1" spans="1:3">
      <c r="A72" s="416" t="s">
        <v>2648</v>
      </c>
      <c r="B72" s="417" t="s">
        <v>2649</v>
      </c>
      <c r="C72" s="418"/>
    </row>
    <row r="73" ht="17.25" customHeight="1" spans="1:3">
      <c r="A73" s="416" t="s">
        <v>2650</v>
      </c>
      <c r="B73" s="419" t="s">
        <v>2651</v>
      </c>
      <c r="C73" s="418"/>
    </row>
    <row r="74" ht="17.25" customHeight="1" spans="1:3">
      <c r="A74" s="416" t="s">
        <v>2652</v>
      </c>
      <c r="B74" s="419" t="s">
        <v>70</v>
      </c>
      <c r="C74" s="418"/>
    </row>
    <row r="75" ht="17.25" customHeight="1" spans="1:3">
      <c r="A75" s="416" t="s">
        <v>2653</v>
      </c>
      <c r="B75" s="419" t="s">
        <v>2654</v>
      </c>
      <c r="C75" s="418"/>
    </row>
    <row r="76" ht="17.25" customHeight="1" spans="1:3">
      <c r="A76" s="416" t="s">
        <v>2655</v>
      </c>
      <c r="B76" s="419" t="s">
        <v>72</v>
      </c>
      <c r="C76" s="418"/>
    </row>
    <row r="77" ht="17.25" customHeight="1" spans="1:3">
      <c r="A77" s="416" t="s">
        <v>2656</v>
      </c>
      <c r="B77" s="419" t="s">
        <v>2657</v>
      </c>
      <c r="C77" s="418"/>
    </row>
    <row r="78" ht="17.25" customHeight="1" spans="1:3">
      <c r="A78" s="416" t="s">
        <v>2658</v>
      </c>
      <c r="B78" s="419" t="s">
        <v>483</v>
      </c>
      <c r="C78" s="418"/>
    </row>
    <row r="79" ht="17.25" customHeight="1" spans="1:3">
      <c r="A79" s="416" t="s">
        <v>2659</v>
      </c>
      <c r="B79" s="419" t="s">
        <v>2660</v>
      </c>
      <c r="C79" s="418"/>
    </row>
    <row r="80" ht="17.25" customHeight="1" spans="1:3">
      <c r="A80" s="416" t="s">
        <v>2661</v>
      </c>
      <c r="B80" s="419" t="s">
        <v>72</v>
      </c>
      <c r="C80" s="418"/>
    </row>
  </sheetData>
  <mergeCells count="1">
    <mergeCell ref="A2:C2"/>
  </mergeCells>
  <pageMargins left="0.707638888888889" right="0.707638888888889" top="0.747916666666667" bottom="0.747916666666667" header="0.313888888888889" footer="0.313888888888889"/>
  <pageSetup paperSize="9" fitToHeight="104" orientation="portrait"/>
  <headerFooter>
    <oddFooter>&amp;C第&amp;P页/共&amp;N页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5"/>
  <sheetViews>
    <sheetView workbookViewId="0">
      <selection activeCell="E17" sqref="E17"/>
    </sheetView>
  </sheetViews>
  <sheetFormatPr defaultColWidth="9" defaultRowHeight="21" customHeight="1" outlineLevelCol="1"/>
  <cols>
    <col min="1" max="1" width="40.625" style="143" customWidth="1"/>
    <col min="2" max="2" width="12.375" style="144" customWidth="1"/>
    <col min="3" max="5" width="9" style="144"/>
    <col min="6" max="6" width="11.625" style="144" customWidth="1"/>
    <col min="7" max="16384" width="9" style="144"/>
  </cols>
  <sheetData>
    <row r="1" s="144" customFormat="1" ht="18" customHeight="1" spans="1:1">
      <c r="A1" s="145"/>
    </row>
    <row r="2" s="144" customFormat="1" ht="41.25" customHeight="1" spans="1:2">
      <c r="A2" s="146" t="s">
        <v>3095</v>
      </c>
      <c r="B2" s="147"/>
    </row>
    <row r="3" s="144" customFormat="1" ht="21.75" customHeight="1" spans="1:2">
      <c r="A3" s="143"/>
      <c r="B3" s="148"/>
    </row>
    <row r="4" s="144" customFormat="1" ht="43.5" customHeight="1" spans="1:2">
      <c r="A4" s="149" t="s">
        <v>3096</v>
      </c>
      <c r="B4" s="150"/>
    </row>
    <row r="5" s="144" customFormat="1" ht="42" customHeight="1" spans="1:2">
      <c r="A5" s="151"/>
      <c r="B5" s="152" t="s">
        <v>2670</v>
      </c>
    </row>
    <row r="6" s="144" customFormat="1" ht="17.25" customHeight="1" spans="1:2">
      <c r="A6" s="153" t="s">
        <v>47</v>
      </c>
      <c r="B6" s="67">
        <f>SUM(B7,B14,B55)</f>
        <v>-815.25</v>
      </c>
    </row>
    <row r="7" s="144" customFormat="1" ht="17.25" customHeight="1" spans="1:2">
      <c r="A7" s="154" t="s">
        <v>3097</v>
      </c>
      <c r="B7" s="69">
        <f>SUM(B8:B13)</f>
        <v>-1731</v>
      </c>
    </row>
    <row r="8" s="144" customFormat="1" ht="17.25" customHeight="1" spans="1:2">
      <c r="A8" s="155" t="s">
        <v>3098</v>
      </c>
      <c r="B8" s="156"/>
    </row>
    <row r="9" s="144" customFormat="1" ht="17.25" customHeight="1" spans="1:2">
      <c r="A9" s="155" t="s">
        <v>3099</v>
      </c>
      <c r="B9" s="156"/>
    </row>
    <row r="10" s="144" customFormat="1" ht="17.25" customHeight="1" spans="1:2">
      <c r="A10" s="155" t="s">
        <v>3100</v>
      </c>
      <c r="B10" s="156"/>
    </row>
    <row r="11" s="144" customFormat="1" ht="17.25" customHeight="1" spans="1:2">
      <c r="A11" s="155" t="s">
        <v>3101</v>
      </c>
      <c r="B11" s="156"/>
    </row>
    <row r="12" s="144" customFormat="1" ht="17.25" customHeight="1" spans="1:2">
      <c r="A12" s="155" t="s">
        <v>3102</v>
      </c>
      <c r="B12" s="156">
        <v>-1731</v>
      </c>
    </row>
    <row r="13" s="144" customFormat="1" ht="17.25" customHeight="1" spans="1:2">
      <c r="A13" s="157" t="s">
        <v>3103</v>
      </c>
      <c r="B13" s="156"/>
    </row>
    <row r="14" s="144" customFormat="1" ht="17.25" customHeight="1" spans="1:2">
      <c r="A14" s="153" t="s">
        <v>3104</v>
      </c>
      <c r="B14" s="69">
        <f>SUM(B15:B54)</f>
        <v>915.75</v>
      </c>
    </row>
    <row r="15" s="144" customFormat="1" ht="17.25" customHeight="1" spans="1:2">
      <c r="A15" s="158" t="s">
        <v>3105</v>
      </c>
      <c r="B15" s="156"/>
    </row>
    <row r="16" s="144" customFormat="1" ht="17.25" customHeight="1" spans="1:2">
      <c r="A16" s="155" t="s">
        <v>3106</v>
      </c>
      <c r="B16" s="156">
        <f>200+19.75</f>
        <v>219.75</v>
      </c>
    </row>
    <row r="17" s="144" customFormat="1" ht="17.25" customHeight="1" spans="1:2">
      <c r="A17" s="155" t="s">
        <v>3107</v>
      </c>
      <c r="B17" s="156"/>
    </row>
    <row r="18" s="144" customFormat="1" ht="17.25" customHeight="1" spans="1:2">
      <c r="A18" s="155" t="s">
        <v>3108</v>
      </c>
      <c r="B18" s="156"/>
    </row>
    <row r="19" s="144" customFormat="1" ht="17.25" customHeight="1" spans="1:2">
      <c r="A19" s="155" t="s">
        <v>3109</v>
      </c>
      <c r="B19" s="156"/>
    </row>
    <row r="20" s="144" customFormat="1" ht="17.25" customHeight="1" spans="1:2">
      <c r="A20" s="155" t="s">
        <v>3110</v>
      </c>
      <c r="B20" s="156"/>
    </row>
    <row r="21" s="144" customFormat="1" ht="17.25" customHeight="1" spans="1:2">
      <c r="A21" s="155" t="s">
        <v>3111</v>
      </c>
      <c r="B21" s="156"/>
    </row>
    <row r="22" s="144" customFormat="1" ht="17.25" customHeight="1" spans="1:2">
      <c r="A22" s="155" t="s">
        <v>3112</v>
      </c>
      <c r="B22" s="156"/>
    </row>
    <row r="23" s="144" customFormat="1" ht="17.25" customHeight="1" spans="1:2">
      <c r="A23" s="155" t="s">
        <v>3113</v>
      </c>
      <c r="B23" s="156"/>
    </row>
    <row r="24" s="144" customFormat="1" ht="17.25" customHeight="1" spans="1:2">
      <c r="A24" s="155" t="s">
        <v>3114</v>
      </c>
      <c r="B24" s="156">
        <v>333</v>
      </c>
    </row>
    <row r="25" s="144" customFormat="1" ht="17.25" customHeight="1" spans="1:2">
      <c r="A25" s="155" t="s">
        <v>3115</v>
      </c>
      <c r="B25" s="156"/>
    </row>
    <row r="26" s="144" customFormat="1" ht="17.25" customHeight="1" spans="1:2">
      <c r="A26" s="155" t="s">
        <v>3116</v>
      </c>
      <c r="B26" s="156"/>
    </row>
    <row r="27" s="144" customFormat="1" ht="17.25" customHeight="1" spans="1:2">
      <c r="A27" s="155" t="s">
        <v>3117</v>
      </c>
      <c r="B27" s="156"/>
    </row>
    <row r="28" s="144" customFormat="1" ht="17.25" customHeight="1" spans="1:2">
      <c r="A28" s="155" t="s">
        <v>3118</v>
      </c>
      <c r="B28" s="156"/>
    </row>
    <row r="29" s="144" customFormat="1" ht="17.25" customHeight="1" spans="1:2">
      <c r="A29" s="155" t="s">
        <v>3119</v>
      </c>
      <c r="B29" s="156"/>
    </row>
    <row r="30" s="144" customFormat="1" ht="17.25" customHeight="1" spans="1:2">
      <c r="A30" s="155" t="s">
        <v>3120</v>
      </c>
      <c r="B30" s="156"/>
    </row>
    <row r="31" s="144" customFormat="1" ht="17.25" customHeight="1" spans="1:2">
      <c r="A31" s="155" t="s">
        <v>3121</v>
      </c>
      <c r="B31" s="156"/>
    </row>
    <row r="32" s="144" customFormat="1" ht="17.25" customHeight="1" spans="1:2">
      <c r="A32" s="155" t="s">
        <v>3122</v>
      </c>
      <c r="B32" s="156"/>
    </row>
    <row r="33" s="144" customFormat="1" ht="17.25" customHeight="1" spans="1:2">
      <c r="A33" s="155" t="s">
        <v>3123</v>
      </c>
      <c r="B33" s="156"/>
    </row>
    <row r="34" s="144" customFormat="1" ht="17.25" customHeight="1" spans="1:2">
      <c r="A34" s="155" t="s">
        <v>3124</v>
      </c>
      <c r="B34" s="156"/>
    </row>
    <row r="35" s="144" customFormat="1" ht="17.25" customHeight="1" spans="1:2">
      <c r="A35" s="155" t="s">
        <v>3125</v>
      </c>
      <c r="B35" s="156"/>
    </row>
    <row r="36" s="144" customFormat="1" ht="17.25" customHeight="1" spans="1:2">
      <c r="A36" s="155" t="s">
        <v>3126</v>
      </c>
      <c r="B36" s="156"/>
    </row>
    <row r="37" s="144" customFormat="1" ht="17.25" customHeight="1" spans="1:2">
      <c r="A37" s="155" t="s">
        <v>3127</v>
      </c>
      <c r="B37" s="156"/>
    </row>
    <row r="38" s="144" customFormat="1" ht="17.25" customHeight="1" spans="1:2">
      <c r="A38" s="155" t="s">
        <v>3128</v>
      </c>
      <c r="B38" s="156">
        <v>224</v>
      </c>
    </row>
    <row r="39" s="144" customFormat="1" ht="17.25" customHeight="1" spans="1:2">
      <c r="A39" s="155" t="s">
        <v>3129</v>
      </c>
      <c r="B39" s="156"/>
    </row>
    <row r="40" s="144" customFormat="1" ht="17.25" customHeight="1" spans="1:2">
      <c r="A40" s="155" t="s">
        <v>3130</v>
      </c>
      <c r="B40" s="156"/>
    </row>
    <row r="41" s="144" customFormat="1" ht="17.25" customHeight="1" spans="1:2">
      <c r="A41" s="155" t="s">
        <v>3131</v>
      </c>
      <c r="B41" s="156">
        <v>49</v>
      </c>
    </row>
    <row r="42" s="144" customFormat="1" ht="17.25" customHeight="1" spans="1:2">
      <c r="A42" s="155" t="s">
        <v>3132</v>
      </c>
      <c r="B42" s="156">
        <v>90</v>
      </c>
    </row>
    <row r="43" s="144" customFormat="1" ht="17.25" customHeight="1" spans="1:2">
      <c r="A43" s="155" t="s">
        <v>3133</v>
      </c>
      <c r="B43" s="156"/>
    </row>
    <row r="44" s="144" customFormat="1" ht="17.25" customHeight="1" spans="1:2">
      <c r="A44" s="155" t="s">
        <v>3134</v>
      </c>
      <c r="B44" s="156"/>
    </row>
    <row r="45" s="144" customFormat="1" ht="17.25" customHeight="1" spans="1:2">
      <c r="A45" s="155" t="s">
        <v>3135</v>
      </c>
      <c r="B45" s="156"/>
    </row>
    <row r="46" s="144" customFormat="1" ht="17.25" customHeight="1" spans="1:2">
      <c r="A46" s="155" t="s">
        <v>3136</v>
      </c>
      <c r="B46" s="156"/>
    </row>
    <row r="47" s="144" customFormat="1" ht="17.25" customHeight="1" spans="1:2">
      <c r="A47" s="155" t="s">
        <v>3137</v>
      </c>
      <c r="B47" s="156"/>
    </row>
    <row r="48" s="144" customFormat="1" ht="17.25" customHeight="1" spans="1:2">
      <c r="A48" s="155" t="s">
        <v>3138</v>
      </c>
      <c r="B48" s="156"/>
    </row>
    <row r="49" s="144" customFormat="1" ht="17.25" customHeight="1" spans="1:2">
      <c r="A49" s="155" t="s">
        <v>3139</v>
      </c>
      <c r="B49" s="156"/>
    </row>
    <row r="50" s="144" customFormat="1" ht="17.25" customHeight="1" spans="1:2">
      <c r="A50" s="155" t="s">
        <v>3140</v>
      </c>
      <c r="B50" s="156"/>
    </row>
    <row r="51" s="144" customFormat="1" ht="17.25" customHeight="1" spans="1:2">
      <c r="A51" s="155" t="s">
        <v>3141</v>
      </c>
      <c r="B51" s="156"/>
    </row>
    <row r="52" s="144" customFormat="1" ht="17.25" customHeight="1" spans="1:2">
      <c r="A52" s="155" t="s">
        <v>3142</v>
      </c>
      <c r="B52" s="156"/>
    </row>
    <row r="53" s="144" customFormat="1" ht="17.25" customHeight="1" spans="1:2">
      <c r="A53" s="155" t="s">
        <v>3143</v>
      </c>
      <c r="B53" s="156"/>
    </row>
    <row r="54" s="144" customFormat="1" ht="17.25" customHeight="1" spans="1:2">
      <c r="A54" s="155" t="s">
        <v>3144</v>
      </c>
      <c r="B54" s="156"/>
    </row>
    <row r="55" s="142" customFormat="1" ht="17.25" customHeight="1" spans="1:2">
      <c r="A55" s="159" t="s">
        <v>3145</v>
      </c>
      <c r="B55" s="69"/>
    </row>
    <row r="56" s="144" customFormat="1" ht="17.25" customHeight="1" spans="1:2">
      <c r="A56" s="160" t="s">
        <v>2220</v>
      </c>
      <c r="B56" s="67"/>
    </row>
    <row r="57" s="144" customFormat="1" ht="17.25" customHeight="1" spans="1:2">
      <c r="A57" s="161" t="s">
        <v>3146</v>
      </c>
      <c r="B57" s="156"/>
    </row>
    <row r="58" s="144" customFormat="1" ht="17.25" customHeight="1" spans="1:2">
      <c r="A58" s="161" t="s">
        <v>3147</v>
      </c>
      <c r="B58" s="156"/>
    </row>
    <row r="59" s="144" customFormat="1" ht="17.25" customHeight="1" spans="1:2">
      <c r="A59" s="161" t="s">
        <v>3148</v>
      </c>
      <c r="B59" s="156"/>
    </row>
    <row r="60" s="144" customFormat="1" ht="17.25" customHeight="1" spans="1:2">
      <c r="A60" s="162" t="s">
        <v>3149</v>
      </c>
      <c r="B60" s="156"/>
    </row>
    <row r="61" s="144" customFormat="1" ht="17.25" customHeight="1" spans="1:2">
      <c r="A61" s="163" t="s">
        <v>3150</v>
      </c>
      <c r="B61" s="156"/>
    </row>
    <row r="62" s="144" customFormat="1" ht="17.25" customHeight="1" spans="1:2">
      <c r="A62" s="164" t="s">
        <v>3151</v>
      </c>
      <c r="B62" s="156"/>
    </row>
    <row r="63" s="144" customFormat="1" ht="17.25" customHeight="1" spans="1:2">
      <c r="A63" s="161" t="s">
        <v>3152</v>
      </c>
      <c r="B63" s="156"/>
    </row>
    <row r="64" s="144" customFormat="1" ht="17.25" customHeight="1" spans="1:2">
      <c r="A64" s="164" t="s">
        <v>3153</v>
      </c>
      <c r="B64" s="156"/>
    </row>
    <row r="65" s="144" customFormat="1" ht="17.25" customHeight="1" spans="1:2">
      <c r="A65" s="161" t="s">
        <v>3154</v>
      </c>
      <c r="B65" s="156"/>
    </row>
    <row r="66" s="144" customFormat="1" ht="17.25" customHeight="1" spans="1:2">
      <c r="A66" s="161" t="s">
        <v>3155</v>
      </c>
      <c r="B66" s="156"/>
    </row>
    <row r="67" s="144" customFormat="1" ht="17.25" customHeight="1" spans="1:2">
      <c r="A67" s="75" t="s">
        <v>3156</v>
      </c>
      <c r="B67" s="156"/>
    </row>
    <row r="68" s="142" customFormat="1" ht="17.25" customHeight="1" spans="1:2">
      <c r="A68" s="161" t="s">
        <v>3157</v>
      </c>
      <c r="B68" s="156"/>
    </row>
    <row r="69" s="142" customFormat="1" ht="17.25" customHeight="1" spans="1:2">
      <c r="A69" s="74" t="s">
        <v>3158</v>
      </c>
      <c r="B69" s="165"/>
    </row>
    <row r="70" s="142" customFormat="1" ht="17.25" customHeight="1" spans="1:2">
      <c r="A70" s="160" t="s">
        <v>3159</v>
      </c>
      <c r="B70" s="165"/>
    </row>
    <row r="71" s="144" customFormat="1" ht="17.25" customHeight="1" spans="1:2">
      <c r="A71" s="160" t="s">
        <v>2222</v>
      </c>
      <c r="B71" s="78">
        <v>35</v>
      </c>
    </row>
    <row r="72" s="144" customFormat="1" ht="17.25" customHeight="1" spans="1:2">
      <c r="A72" s="161" t="s">
        <v>3160</v>
      </c>
      <c r="B72" s="156">
        <v>35</v>
      </c>
    </row>
    <row r="73" s="144" customFormat="1" ht="17.25" customHeight="1" spans="1:2">
      <c r="A73" s="161" t="s">
        <v>3161</v>
      </c>
      <c r="B73" s="156"/>
    </row>
    <row r="74" s="144" customFormat="1" ht="17.25" customHeight="1" spans="1:2">
      <c r="A74" s="161" t="s">
        <v>3162</v>
      </c>
      <c r="B74" s="156"/>
    </row>
    <row r="75" s="144" customFormat="1" ht="17.25" customHeight="1" spans="1:2">
      <c r="A75" s="161" t="s">
        <v>3163</v>
      </c>
      <c r="B75" s="156"/>
    </row>
    <row r="76" s="144" customFormat="1" ht="17.25" customHeight="1" spans="1:2">
      <c r="A76" s="75" t="s">
        <v>3164</v>
      </c>
      <c r="B76" s="156"/>
    </row>
    <row r="77" s="144" customFormat="1" ht="17.25" customHeight="1" spans="1:2">
      <c r="A77" s="161" t="s">
        <v>3165</v>
      </c>
      <c r="B77" s="156"/>
    </row>
    <row r="78" s="144" customFormat="1" ht="17.25" customHeight="1" spans="1:2">
      <c r="A78" s="75" t="s">
        <v>3166</v>
      </c>
      <c r="B78" s="156"/>
    </row>
    <row r="79" s="144" customFormat="1" ht="17.25" customHeight="1" spans="1:2">
      <c r="A79" s="161" t="s">
        <v>3167</v>
      </c>
      <c r="B79" s="156"/>
    </row>
    <row r="80" s="144" customFormat="1" ht="17.25" customHeight="1" spans="1:2">
      <c r="A80" s="161" t="s">
        <v>3168</v>
      </c>
      <c r="B80" s="156"/>
    </row>
    <row r="81" s="142" customFormat="1" ht="17.25" customHeight="1" spans="1:2">
      <c r="A81" s="75" t="s">
        <v>3169</v>
      </c>
      <c r="B81" s="156"/>
    </row>
    <row r="82" s="144" customFormat="1" ht="17.25" customHeight="1" spans="1:2">
      <c r="A82" s="160" t="s">
        <v>3170</v>
      </c>
      <c r="B82" s="79"/>
    </row>
    <row r="83" s="144" customFormat="1" ht="17.25" customHeight="1" spans="1:2">
      <c r="A83" s="161" t="s">
        <v>3171</v>
      </c>
      <c r="B83" s="156"/>
    </row>
    <row r="84" s="144" customFormat="1" ht="17.25" customHeight="1" spans="1:2">
      <c r="A84" s="161" t="s">
        <v>3172</v>
      </c>
      <c r="B84" s="156"/>
    </row>
    <row r="85" s="144" customFormat="1" ht="17.25" customHeight="1" spans="1:2">
      <c r="A85" s="161" t="s">
        <v>3173</v>
      </c>
      <c r="B85" s="156"/>
    </row>
    <row r="86" s="144" customFormat="1" ht="17.25" customHeight="1" spans="1:2">
      <c r="A86" s="161" t="s">
        <v>3174</v>
      </c>
      <c r="B86" s="156"/>
    </row>
    <row r="87" s="144" customFormat="1" ht="17.25" customHeight="1" spans="1:2">
      <c r="A87" s="75" t="s">
        <v>3175</v>
      </c>
      <c r="B87" s="156"/>
    </row>
    <row r="88" s="144" customFormat="1" ht="17.25" customHeight="1" spans="1:2">
      <c r="A88" s="161" t="s">
        <v>3176</v>
      </c>
      <c r="B88" s="156"/>
    </row>
    <row r="89" s="144" customFormat="1" ht="17.25" customHeight="1" spans="1:2">
      <c r="A89" s="75" t="s">
        <v>3177</v>
      </c>
      <c r="B89" s="156"/>
    </row>
    <row r="90" s="142" customFormat="1" ht="17.25" customHeight="1" spans="1:2">
      <c r="A90" s="75" t="s">
        <v>3178</v>
      </c>
      <c r="B90" s="156"/>
    </row>
    <row r="91" s="144" customFormat="1" ht="17.25" customHeight="1" spans="1:2">
      <c r="A91" s="160" t="s">
        <v>3179</v>
      </c>
      <c r="B91" s="78">
        <v>9</v>
      </c>
    </row>
    <row r="92" s="144" customFormat="1" ht="17.25" customHeight="1" spans="1:2">
      <c r="A92" s="161" t="s">
        <v>3180</v>
      </c>
      <c r="B92" s="156">
        <v>9</v>
      </c>
    </row>
    <row r="93" s="144" customFormat="1" ht="17.25" customHeight="1" spans="1:2">
      <c r="A93" s="161" t="s">
        <v>3181</v>
      </c>
      <c r="B93" s="156"/>
    </row>
    <row r="94" s="144" customFormat="1" ht="17.25" customHeight="1" spans="1:2">
      <c r="A94" s="161" t="s">
        <v>3182</v>
      </c>
      <c r="B94" s="156"/>
    </row>
    <row r="95" s="144" customFormat="1" ht="17.25" customHeight="1" spans="1:2">
      <c r="A95" s="75" t="s">
        <v>3183</v>
      </c>
      <c r="B95" s="156"/>
    </row>
    <row r="96" s="144" customFormat="1" ht="17.25" customHeight="1" spans="1:2">
      <c r="A96" s="161" t="s">
        <v>3184</v>
      </c>
      <c r="B96" s="156"/>
    </row>
    <row r="97" s="142" customFormat="1" ht="17.25" customHeight="1" spans="1:2">
      <c r="A97" s="161" t="s">
        <v>3185</v>
      </c>
      <c r="B97" s="156"/>
    </row>
    <row r="98" s="144" customFormat="1" ht="17.25" customHeight="1" spans="1:2">
      <c r="A98" s="160" t="s">
        <v>3186</v>
      </c>
      <c r="B98" s="78"/>
    </row>
    <row r="99" s="144" customFormat="1" ht="17.25" customHeight="1" spans="1:2">
      <c r="A99" s="161" t="s">
        <v>3187</v>
      </c>
      <c r="B99" s="156"/>
    </row>
    <row r="100" s="144" customFormat="1" ht="17.25" customHeight="1" spans="1:2">
      <c r="A100" s="161" t="s">
        <v>3188</v>
      </c>
      <c r="B100" s="156"/>
    </row>
    <row r="101" s="144" customFormat="1" ht="17.25" customHeight="1" spans="1:2">
      <c r="A101" s="161" t="s">
        <v>3189</v>
      </c>
      <c r="B101" s="156"/>
    </row>
    <row r="102" s="144" customFormat="1" ht="17.25" customHeight="1" spans="1:2">
      <c r="A102" s="161" t="s">
        <v>3190</v>
      </c>
      <c r="B102" s="156"/>
    </row>
    <row r="103" s="144" customFormat="1" ht="17.25" customHeight="1" spans="1:2">
      <c r="A103" s="161" t="s">
        <v>3191</v>
      </c>
      <c r="B103" s="156"/>
    </row>
    <row r="104" s="144" customFormat="1" ht="17.25" customHeight="1" spans="1:2">
      <c r="A104" s="163" t="s">
        <v>3192</v>
      </c>
      <c r="B104" s="156"/>
    </row>
    <row r="105" s="144" customFormat="1" ht="17.25" customHeight="1" spans="1:2">
      <c r="A105" s="161" t="s">
        <v>3193</v>
      </c>
      <c r="B105" s="156"/>
    </row>
    <row r="106" s="142" customFormat="1" ht="17.25" customHeight="1" spans="1:2">
      <c r="A106" s="158" t="s">
        <v>3194</v>
      </c>
      <c r="B106" s="156"/>
    </row>
    <row r="107" s="144" customFormat="1" ht="17.25" customHeight="1" spans="1:2">
      <c r="A107" s="160" t="s">
        <v>3195</v>
      </c>
      <c r="B107" s="78">
        <v>2</v>
      </c>
    </row>
    <row r="108" s="144" customFormat="1" ht="17.25" customHeight="1" spans="1:2">
      <c r="A108" s="161" t="s">
        <v>3196</v>
      </c>
      <c r="B108" s="156"/>
    </row>
    <row r="109" s="144" customFormat="1" ht="17.25" customHeight="1" spans="1:2">
      <c r="A109" s="161" t="s">
        <v>3197</v>
      </c>
      <c r="B109" s="156"/>
    </row>
    <row r="110" s="144" customFormat="1" ht="17.25" customHeight="1" spans="1:2">
      <c r="A110" s="164" t="s">
        <v>3198</v>
      </c>
      <c r="B110" s="156"/>
    </row>
    <row r="111" s="144" customFormat="1" ht="17.25" customHeight="1" spans="1:2">
      <c r="A111" s="161" t="s">
        <v>3199</v>
      </c>
      <c r="B111" s="156"/>
    </row>
    <row r="112" s="144" customFormat="1" ht="17.25" customHeight="1" spans="1:2">
      <c r="A112" s="161" t="s">
        <v>3200</v>
      </c>
      <c r="B112" s="156"/>
    </row>
    <row r="113" s="144" customFormat="1" ht="17.25" customHeight="1" spans="1:2">
      <c r="A113" s="161" t="s">
        <v>3188</v>
      </c>
      <c r="B113" s="156"/>
    </row>
    <row r="114" s="144" customFormat="1" ht="17.25" customHeight="1" spans="1:2">
      <c r="A114" s="161" t="s">
        <v>3201</v>
      </c>
      <c r="B114" s="156">
        <v>2</v>
      </c>
    </row>
    <row r="115" s="144" customFormat="1" ht="17.25" customHeight="1" spans="1:2">
      <c r="A115" s="161" t="s">
        <v>3202</v>
      </c>
      <c r="B115" s="156"/>
    </row>
    <row r="116" s="142" customFormat="1" ht="17.25" customHeight="1" spans="1:2">
      <c r="A116" s="161" t="s">
        <v>3203</v>
      </c>
      <c r="B116" s="156"/>
    </row>
    <row r="117" s="144" customFormat="1" ht="17.25" customHeight="1" spans="1:2">
      <c r="A117" s="160" t="s">
        <v>2228</v>
      </c>
      <c r="B117" s="78"/>
    </row>
    <row r="118" s="144" customFormat="1" ht="17.25" customHeight="1" spans="1:2">
      <c r="A118" s="161" t="s">
        <v>3204</v>
      </c>
      <c r="B118" s="156"/>
    </row>
    <row r="119" s="144" customFormat="1" ht="17.25" customHeight="1" spans="1:2">
      <c r="A119" s="161" t="s">
        <v>3205</v>
      </c>
      <c r="B119" s="156"/>
    </row>
    <row r="120" s="144" customFormat="1" ht="17.25" customHeight="1" spans="1:2">
      <c r="A120" s="161" t="s">
        <v>3206</v>
      </c>
      <c r="B120" s="156"/>
    </row>
    <row r="121" s="144" customFormat="1" ht="17.25" customHeight="1" spans="1:2">
      <c r="A121" s="161" t="s">
        <v>3207</v>
      </c>
      <c r="B121" s="156"/>
    </row>
    <row r="122" s="144" customFormat="1" ht="17.25" customHeight="1" spans="1:2">
      <c r="A122" s="166" t="s">
        <v>3208</v>
      </c>
      <c r="B122" s="78"/>
    </row>
    <row r="123" s="144" customFormat="1" ht="17.25" customHeight="1" spans="1:2">
      <c r="A123" s="164" t="s">
        <v>3209</v>
      </c>
      <c r="B123" s="156"/>
    </row>
    <row r="124" s="142" customFormat="1" ht="17.25" customHeight="1" spans="1:2">
      <c r="A124" s="164" t="s">
        <v>3210</v>
      </c>
      <c r="B124" s="156"/>
    </row>
    <row r="125" s="144" customFormat="1" ht="17.25" customHeight="1" spans="1:2">
      <c r="A125" s="160" t="s">
        <v>3211</v>
      </c>
      <c r="B125" s="78">
        <v>584</v>
      </c>
    </row>
    <row r="126" s="144" customFormat="1" ht="17.25" customHeight="1" spans="1:2">
      <c r="A126" s="164" t="s">
        <v>3212</v>
      </c>
      <c r="B126" s="156"/>
    </row>
    <row r="127" s="144" customFormat="1" ht="17.25" customHeight="1" spans="1:2">
      <c r="A127" s="161" t="s">
        <v>3213</v>
      </c>
      <c r="B127" s="156"/>
    </row>
    <row r="128" s="144" customFormat="1" ht="17.25" customHeight="1" spans="1:2">
      <c r="A128" s="161" t="s">
        <v>3214</v>
      </c>
      <c r="B128" s="156"/>
    </row>
    <row r="129" s="144" customFormat="1" ht="17.25" customHeight="1" spans="1:2">
      <c r="A129" s="161" t="s">
        <v>3215</v>
      </c>
      <c r="B129" s="156"/>
    </row>
    <row r="130" s="144" customFormat="1" ht="17.25" customHeight="1" spans="1:2">
      <c r="A130" s="164" t="s">
        <v>3216</v>
      </c>
      <c r="B130" s="156"/>
    </row>
    <row r="131" s="144" customFormat="1" ht="17.25" customHeight="1" spans="1:2">
      <c r="A131" s="161" t="s">
        <v>3217</v>
      </c>
      <c r="B131" s="156">
        <v>145</v>
      </c>
    </row>
    <row r="132" s="144" customFormat="1" ht="17.25" customHeight="1" spans="1:2">
      <c r="A132" s="161" t="s">
        <v>3218</v>
      </c>
      <c r="B132" s="156"/>
    </row>
    <row r="133" s="144" customFormat="1" ht="17.25" customHeight="1" spans="1:2">
      <c r="A133" s="161" t="s">
        <v>3219</v>
      </c>
      <c r="B133" s="156"/>
    </row>
    <row r="134" s="144" customFormat="1" ht="17.25" customHeight="1" spans="1:2">
      <c r="A134" s="161" t="s">
        <v>3220</v>
      </c>
      <c r="B134" s="156"/>
    </row>
    <row r="135" s="144" customFormat="1" ht="17.25" customHeight="1" spans="1:2">
      <c r="A135" s="161" t="s">
        <v>3221</v>
      </c>
      <c r="B135" s="156"/>
    </row>
    <row r="136" s="144" customFormat="1" ht="17.25" customHeight="1" spans="1:2">
      <c r="A136" s="161" t="s">
        <v>3222</v>
      </c>
      <c r="B136" s="156"/>
    </row>
    <row r="137" s="144" customFormat="1" ht="17.25" customHeight="1" spans="1:2">
      <c r="A137" s="161" t="s">
        <v>3223</v>
      </c>
      <c r="B137" s="156"/>
    </row>
    <row r="138" s="144" customFormat="1" ht="17.25" customHeight="1" spans="1:2">
      <c r="A138" s="161" t="s">
        <v>3224</v>
      </c>
      <c r="B138" s="156"/>
    </row>
    <row r="139" s="144" customFormat="1" ht="17.25" customHeight="1" spans="1:2">
      <c r="A139" s="161" t="s">
        <v>3225</v>
      </c>
      <c r="B139" s="156"/>
    </row>
    <row r="140" s="144" customFormat="1" ht="17.25" customHeight="1" spans="1:2">
      <c r="A140" s="161" t="s">
        <v>3226</v>
      </c>
      <c r="B140" s="156">
        <v>439</v>
      </c>
    </row>
    <row r="141" s="144" customFormat="1" ht="17.25" customHeight="1" spans="1:2">
      <c r="A141" s="161" t="s">
        <v>3227</v>
      </c>
      <c r="B141" s="156"/>
    </row>
    <row r="142" s="144" customFormat="1" ht="17.25" customHeight="1" spans="1:2">
      <c r="A142" s="164" t="s">
        <v>3228</v>
      </c>
      <c r="B142" s="156"/>
    </row>
    <row r="143" s="142" customFormat="1" ht="17.25" customHeight="1" spans="1:2">
      <c r="A143" s="161" t="s">
        <v>3229</v>
      </c>
      <c r="B143" s="156"/>
    </row>
    <row r="144" s="144" customFormat="1" ht="17.25" customHeight="1" spans="1:2">
      <c r="A144" s="160" t="s">
        <v>2231</v>
      </c>
      <c r="B144" s="78"/>
    </row>
    <row r="145" s="144" customFormat="1" ht="17.25" customHeight="1" spans="1:2">
      <c r="A145" s="161" t="s">
        <v>3230</v>
      </c>
      <c r="B145" s="156"/>
    </row>
    <row r="146" s="144" customFormat="1" ht="17.25" customHeight="1" spans="1:2">
      <c r="A146" s="161" t="s">
        <v>3231</v>
      </c>
      <c r="B146" s="156"/>
    </row>
    <row r="147" s="144" customFormat="1" ht="17.25" customHeight="1" spans="1:2">
      <c r="A147" s="161" t="s">
        <v>3232</v>
      </c>
      <c r="B147" s="156"/>
    </row>
    <row r="148" s="144" customFormat="1" ht="17.25" customHeight="1" spans="1:2">
      <c r="A148" s="161" t="s">
        <v>3233</v>
      </c>
      <c r="B148" s="156"/>
    </row>
    <row r="149" s="144" customFormat="1" ht="17.25" customHeight="1" spans="1:2">
      <c r="A149" s="161" t="s">
        <v>3234</v>
      </c>
      <c r="B149" s="156"/>
    </row>
    <row r="150" s="144" customFormat="1" ht="17.25" customHeight="1" spans="1:2">
      <c r="A150" s="161" t="s">
        <v>3235</v>
      </c>
      <c r="B150" s="156"/>
    </row>
    <row r="151" s="142" customFormat="1" ht="17.25" customHeight="1" spans="1:2">
      <c r="A151" s="161" t="s">
        <v>3236</v>
      </c>
      <c r="B151" s="156"/>
    </row>
    <row r="152" s="144" customFormat="1" ht="17.25" customHeight="1" spans="1:2">
      <c r="A152" s="160" t="s">
        <v>3237</v>
      </c>
      <c r="B152" s="78"/>
    </row>
    <row r="153" s="144" customFormat="1" ht="17.25" customHeight="1" spans="1:2">
      <c r="A153" s="161" t="s">
        <v>3174</v>
      </c>
      <c r="B153" s="156"/>
    </row>
    <row r="154" s="144" customFormat="1" ht="17.25" customHeight="1" spans="1:2">
      <c r="A154" s="161" t="s">
        <v>3238</v>
      </c>
      <c r="B154" s="156"/>
    </row>
    <row r="155" s="142" customFormat="1" ht="17.25" customHeight="1" spans="1:2">
      <c r="A155" s="161" t="s">
        <v>3239</v>
      </c>
      <c r="B155" s="156"/>
    </row>
    <row r="156" s="144" customFormat="1" ht="17.25" customHeight="1" spans="1:2">
      <c r="A156" s="160" t="s">
        <v>3240</v>
      </c>
      <c r="B156" s="78">
        <v>72</v>
      </c>
    </row>
    <row r="157" s="144" customFormat="1" ht="17.25" customHeight="1" spans="1:2">
      <c r="A157" s="161" t="s">
        <v>3241</v>
      </c>
      <c r="B157" s="156"/>
    </row>
    <row r="158" s="144" customFormat="1" ht="17.25" customHeight="1" spans="1:2">
      <c r="A158" s="161" t="s">
        <v>3155</v>
      </c>
      <c r="B158" s="156"/>
    </row>
    <row r="159" s="144" customFormat="1" ht="17.25" customHeight="1" spans="1:2">
      <c r="A159" s="164" t="s">
        <v>3242</v>
      </c>
      <c r="B159" s="156"/>
    </row>
    <row r="160" s="142" customFormat="1" ht="17.25" customHeight="1" spans="1:2">
      <c r="A160" s="161" t="s">
        <v>3243</v>
      </c>
      <c r="B160" s="156">
        <v>72</v>
      </c>
    </row>
    <row r="161" s="144" customFormat="1" ht="17.25" customHeight="1" spans="1:2">
      <c r="A161" s="160" t="s">
        <v>3244</v>
      </c>
      <c r="B161" s="78">
        <f>SUM(B162)</f>
        <v>0</v>
      </c>
    </row>
    <row r="162" s="142" customFormat="1" ht="17.25" customHeight="1" spans="1:2">
      <c r="A162" s="161" t="s">
        <v>3245</v>
      </c>
      <c r="B162" s="156"/>
    </row>
    <row r="163" s="144" customFormat="1" ht="17.25" customHeight="1" spans="1:2">
      <c r="A163" s="160" t="s">
        <v>3246</v>
      </c>
      <c r="B163" s="78">
        <f>SUM(B164)</f>
        <v>0</v>
      </c>
    </row>
    <row r="164" s="142" customFormat="1" ht="17.25" customHeight="1" spans="1:2">
      <c r="A164" s="161" t="s">
        <v>3247</v>
      </c>
      <c r="B164" s="156"/>
    </row>
    <row r="165" s="144" customFormat="1" ht="17.25" customHeight="1" spans="1:2">
      <c r="A165" s="160" t="s">
        <v>2233</v>
      </c>
      <c r="B165" s="78">
        <f>SUM(B166:B167)</f>
        <v>0</v>
      </c>
    </row>
    <row r="166" s="144" customFormat="1" ht="17.25" customHeight="1" spans="1:2">
      <c r="A166" s="161" t="s">
        <v>3248</v>
      </c>
      <c r="B166" s="156"/>
    </row>
    <row r="167" s="142" customFormat="1" ht="17.25" customHeight="1" spans="1:2">
      <c r="A167" s="161" t="s">
        <v>3249</v>
      </c>
      <c r="B167" s="156"/>
    </row>
    <row r="168" s="144" customFormat="1" ht="17.25" customHeight="1" spans="1:2">
      <c r="A168" s="160" t="s">
        <v>3250</v>
      </c>
      <c r="B168" s="78"/>
    </row>
    <row r="169" s="144" customFormat="1" ht="17.25" customHeight="1" spans="1:2">
      <c r="A169" s="161" t="s">
        <v>3251</v>
      </c>
      <c r="B169" s="156"/>
    </row>
    <row r="170" s="142" customFormat="1" ht="17.25" customHeight="1" spans="1:2">
      <c r="A170" s="161" t="s">
        <v>2429</v>
      </c>
      <c r="B170" s="156"/>
    </row>
    <row r="171" s="144" customFormat="1" ht="17.25" customHeight="1" spans="1:2">
      <c r="A171" s="160" t="s">
        <v>72</v>
      </c>
      <c r="B171" s="78"/>
    </row>
    <row r="172" s="144" customFormat="1" ht="17.25" customHeight="1" spans="1:2">
      <c r="A172" s="161" t="s">
        <v>3252</v>
      </c>
      <c r="B172" s="156"/>
    </row>
    <row r="173" s="144" customFormat="1" ht="17.25" customHeight="1" spans="1:2">
      <c r="A173" s="164" t="s">
        <v>3169</v>
      </c>
      <c r="B173" s="156"/>
    </row>
    <row r="174" s="144" customFormat="1" ht="17.25" customHeight="1" spans="1:2">
      <c r="A174" s="167" t="s">
        <v>3253</v>
      </c>
      <c r="B174" s="156">
        <v>16.14</v>
      </c>
    </row>
    <row r="175" s="144" customFormat="1" ht="36.75" customHeight="1" spans="1:1">
      <c r="A175" s="168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5"/>
  <sheetViews>
    <sheetView workbookViewId="0">
      <selection activeCell="E9" sqref="E9"/>
    </sheetView>
  </sheetViews>
  <sheetFormatPr defaultColWidth="9" defaultRowHeight="21" customHeight="1" outlineLevelCol="1"/>
  <cols>
    <col min="1" max="1" width="40.625" style="143" customWidth="1"/>
    <col min="2" max="2" width="12.375" style="144" customWidth="1"/>
    <col min="3" max="5" width="9" style="144"/>
    <col min="6" max="6" width="11.625" style="144" customWidth="1"/>
    <col min="7" max="16384" width="9" style="144"/>
  </cols>
  <sheetData>
    <row r="1" s="144" customFormat="1" ht="18" customHeight="1" spans="1:1">
      <c r="A1" s="145"/>
    </row>
    <row r="2" s="144" customFormat="1" ht="41.25" customHeight="1" spans="1:2">
      <c r="A2" s="146" t="s">
        <v>3254</v>
      </c>
      <c r="B2" s="147"/>
    </row>
    <row r="3" s="144" customFormat="1" ht="21.75" customHeight="1" spans="1:2">
      <c r="A3" s="143"/>
      <c r="B3" s="148"/>
    </row>
    <row r="4" s="144" customFormat="1" ht="43.5" customHeight="1" spans="1:2">
      <c r="A4" s="149" t="s">
        <v>3096</v>
      </c>
      <c r="B4" s="150" t="s">
        <v>2673</v>
      </c>
    </row>
    <row r="5" s="144" customFormat="1" ht="42" customHeight="1" spans="1:2">
      <c r="A5" s="151"/>
      <c r="B5" s="152" t="s">
        <v>2670</v>
      </c>
    </row>
    <row r="6" s="144" customFormat="1" ht="17.25" customHeight="1" spans="1:2">
      <c r="A6" s="153" t="s">
        <v>47</v>
      </c>
      <c r="B6" s="67">
        <f>SUM(B7,B14,B55)</f>
        <v>-815.25</v>
      </c>
    </row>
    <row r="7" s="144" customFormat="1" ht="17.25" customHeight="1" spans="1:2">
      <c r="A7" s="154" t="s">
        <v>3097</v>
      </c>
      <c r="B7" s="69">
        <f>SUM(B8:B13)</f>
        <v>-1731</v>
      </c>
    </row>
    <row r="8" s="144" customFormat="1" ht="17.25" customHeight="1" spans="1:2">
      <c r="A8" s="155" t="s">
        <v>3098</v>
      </c>
      <c r="B8" s="156"/>
    </row>
    <row r="9" s="144" customFormat="1" ht="17.25" customHeight="1" spans="1:2">
      <c r="A9" s="155" t="s">
        <v>3099</v>
      </c>
      <c r="B9" s="156"/>
    </row>
    <row r="10" s="144" customFormat="1" ht="17.25" customHeight="1" spans="1:2">
      <c r="A10" s="155" t="s">
        <v>3100</v>
      </c>
      <c r="B10" s="156"/>
    </row>
    <row r="11" s="144" customFormat="1" ht="17.25" customHeight="1" spans="1:2">
      <c r="A11" s="155" t="s">
        <v>3101</v>
      </c>
      <c r="B11" s="156"/>
    </row>
    <row r="12" s="144" customFormat="1" ht="17.25" customHeight="1" spans="1:2">
      <c r="A12" s="155" t="s">
        <v>3102</v>
      </c>
      <c r="B12" s="156">
        <v>-1731</v>
      </c>
    </row>
    <row r="13" s="144" customFormat="1" ht="17.25" customHeight="1" spans="1:2">
      <c r="A13" s="157" t="s">
        <v>3103</v>
      </c>
      <c r="B13" s="156"/>
    </row>
    <row r="14" s="144" customFormat="1" ht="17.25" customHeight="1" spans="1:2">
      <c r="A14" s="153" t="s">
        <v>3104</v>
      </c>
      <c r="B14" s="69">
        <f>SUM(B15:B54)</f>
        <v>915.75</v>
      </c>
    </row>
    <row r="15" s="144" customFormat="1" ht="17.25" customHeight="1" spans="1:2">
      <c r="A15" s="158" t="s">
        <v>3105</v>
      </c>
      <c r="B15" s="156"/>
    </row>
    <row r="16" s="144" customFormat="1" ht="17.25" customHeight="1" spans="1:2">
      <c r="A16" s="155" t="s">
        <v>3106</v>
      </c>
      <c r="B16" s="156">
        <f>200+19.75</f>
        <v>219.75</v>
      </c>
    </row>
    <row r="17" s="144" customFormat="1" ht="17.25" customHeight="1" spans="1:2">
      <c r="A17" s="155" t="s">
        <v>3107</v>
      </c>
      <c r="B17" s="156"/>
    </row>
    <row r="18" s="144" customFormat="1" ht="17.25" customHeight="1" spans="1:2">
      <c r="A18" s="155" t="s">
        <v>3108</v>
      </c>
      <c r="B18" s="156"/>
    </row>
    <row r="19" s="144" customFormat="1" ht="17.25" customHeight="1" spans="1:2">
      <c r="A19" s="155" t="s">
        <v>3109</v>
      </c>
      <c r="B19" s="156"/>
    </row>
    <row r="20" s="144" customFormat="1" ht="17.25" customHeight="1" spans="1:2">
      <c r="A20" s="155" t="s">
        <v>3110</v>
      </c>
      <c r="B20" s="156"/>
    </row>
    <row r="21" s="144" customFormat="1" ht="17.25" customHeight="1" spans="1:2">
      <c r="A21" s="155" t="s">
        <v>3111</v>
      </c>
      <c r="B21" s="156"/>
    </row>
    <row r="22" s="144" customFormat="1" ht="17.25" customHeight="1" spans="1:2">
      <c r="A22" s="155" t="s">
        <v>3112</v>
      </c>
      <c r="B22" s="156"/>
    </row>
    <row r="23" s="144" customFormat="1" ht="17.25" customHeight="1" spans="1:2">
      <c r="A23" s="155" t="s">
        <v>3113</v>
      </c>
      <c r="B23" s="156"/>
    </row>
    <row r="24" s="144" customFormat="1" ht="17.25" customHeight="1" spans="1:2">
      <c r="A24" s="155" t="s">
        <v>3114</v>
      </c>
      <c r="B24" s="156">
        <v>333</v>
      </c>
    </row>
    <row r="25" s="144" customFormat="1" ht="17.25" customHeight="1" spans="1:2">
      <c r="A25" s="155" t="s">
        <v>3115</v>
      </c>
      <c r="B25" s="156"/>
    </row>
    <row r="26" s="144" customFormat="1" ht="17.25" customHeight="1" spans="1:2">
      <c r="A26" s="155" t="s">
        <v>3116</v>
      </c>
      <c r="B26" s="156"/>
    </row>
    <row r="27" s="144" customFormat="1" ht="17.25" customHeight="1" spans="1:2">
      <c r="A27" s="155" t="s">
        <v>3117</v>
      </c>
      <c r="B27" s="156"/>
    </row>
    <row r="28" s="144" customFormat="1" ht="17.25" customHeight="1" spans="1:2">
      <c r="A28" s="155" t="s">
        <v>3118</v>
      </c>
      <c r="B28" s="156"/>
    </row>
    <row r="29" s="144" customFormat="1" ht="17.25" customHeight="1" spans="1:2">
      <c r="A29" s="155" t="s">
        <v>3119</v>
      </c>
      <c r="B29" s="156"/>
    </row>
    <row r="30" s="144" customFormat="1" ht="17.25" customHeight="1" spans="1:2">
      <c r="A30" s="155" t="s">
        <v>3120</v>
      </c>
      <c r="B30" s="156"/>
    </row>
    <row r="31" s="144" customFormat="1" ht="17.25" customHeight="1" spans="1:2">
      <c r="A31" s="155" t="s">
        <v>3121</v>
      </c>
      <c r="B31" s="156"/>
    </row>
    <row r="32" s="144" customFormat="1" ht="17.25" customHeight="1" spans="1:2">
      <c r="A32" s="155" t="s">
        <v>3122</v>
      </c>
      <c r="B32" s="156"/>
    </row>
    <row r="33" s="144" customFormat="1" ht="17.25" customHeight="1" spans="1:2">
      <c r="A33" s="155" t="s">
        <v>3123</v>
      </c>
      <c r="B33" s="156"/>
    </row>
    <row r="34" s="144" customFormat="1" ht="17.25" customHeight="1" spans="1:2">
      <c r="A34" s="155" t="s">
        <v>3124</v>
      </c>
      <c r="B34" s="156"/>
    </row>
    <row r="35" s="144" customFormat="1" ht="17.25" customHeight="1" spans="1:2">
      <c r="A35" s="155" t="s">
        <v>3125</v>
      </c>
      <c r="B35" s="156"/>
    </row>
    <row r="36" s="144" customFormat="1" ht="17.25" customHeight="1" spans="1:2">
      <c r="A36" s="155" t="s">
        <v>3126</v>
      </c>
      <c r="B36" s="156"/>
    </row>
    <row r="37" s="144" customFormat="1" ht="17.25" customHeight="1" spans="1:2">
      <c r="A37" s="155" t="s">
        <v>3127</v>
      </c>
      <c r="B37" s="156"/>
    </row>
    <row r="38" s="144" customFormat="1" ht="17.25" customHeight="1" spans="1:2">
      <c r="A38" s="155" t="s">
        <v>3128</v>
      </c>
      <c r="B38" s="156">
        <v>224</v>
      </c>
    </row>
    <row r="39" s="144" customFormat="1" ht="17.25" customHeight="1" spans="1:2">
      <c r="A39" s="155" t="s">
        <v>3129</v>
      </c>
      <c r="B39" s="156"/>
    </row>
    <row r="40" s="144" customFormat="1" ht="17.25" customHeight="1" spans="1:2">
      <c r="A40" s="155" t="s">
        <v>3130</v>
      </c>
      <c r="B40" s="156"/>
    </row>
    <row r="41" s="144" customFormat="1" ht="17.25" customHeight="1" spans="1:2">
      <c r="A41" s="155" t="s">
        <v>3131</v>
      </c>
      <c r="B41" s="156">
        <v>49</v>
      </c>
    </row>
    <row r="42" s="144" customFormat="1" ht="17.25" customHeight="1" spans="1:2">
      <c r="A42" s="155" t="s">
        <v>3132</v>
      </c>
      <c r="B42" s="156">
        <v>90</v>
      </c>
    </row>
    <row r="43" s="144" customFormat="1" ht="17.25" customHeight="1" spans="1:2">
      <c r="A43" s="155" t="s">
        <v>3133</v>
      </c>
      <c r="B43" s="156"/>
    </row>
    <row r="44" s="144" customFormat="1" ht="17.25" customHeight="1" spans="1:2">
      <c r="A44" s="155" t="s">
        <v>3134</v>
      </c>
      <c r="B44" s="156"/>
    </row>
    <row r="45" s="144" customFormat="1" ht="17.25" customHeight="1" spans="1:2">
      <c r="A45" s="155" t="s">
        <v>3135</v>
      </c>
      <c r="B45" s="156"/>
    </row>
    <row r="46" s="144" customFormat="1" ht="17.25" customHeight="1" spans="1:2">
      <c r="A46" s="155" t="s">
        <v>3136</v>
      </c>
      <c r="B46" s="156"/>
    </row>
    <row r="47" s="144" customFormat="1" ht="17.25" customHeight="1" spans="1:2">
      <c r="A47" s="155" t="s">
        <v>3137</v>
      </c>
      <c r="B47" s="156"/>
    </row>
    <row r="48" s="144" customFormat="1" ht="17.25" customHeight="1" spans="1:2">
      <c r="A48" s="155" t="s">
        <v>3138</v>
      </c>
      <c r="B48" s="156"/>
    </row>
    <row r="49" s="144" customFormat="1" ht="17.25" customHeight="1" spans="1:2">
      <c r="A49" s="155" t="s">
        <v>3139</v>
      </c>
      <c r="B49" s="156"/>
    </row>
    <row r="50" s="144" customFormat="1" ht="17.25" customHeight="1" spans="1:2">
      <c r="A50" s="155" t="s">
        <v>3140</v>
      </c>
      <c r="B50" s="156"/>
    </row>
    <row r="51" s="144" customFormat="1" ht="17.25" customHeight="1" spans="1:2">
      <c r="A51" s="155" t="s">
        <v>3141</v>
      </c>
      <c r="B51" s="156"/>
    </row>
    <row r="52" s="144" customFormat="1" ht="17.25" customHeight="1" spans="1:2">
      <c r="A52" s="155" t="s">
        <v>3142</v>
      </c>
      <c r="B52" s="156"/>
    </row>
    <row r="53" s="144" customFormat="1" ht="17.25" customHeight="1" spans="1:2">
      <c r="A53" s="155" t="s">
        <v>3143</v>
      </c>
      <c r="B53" s="156"/>
    </row>
    <row r="54" s="144" customFormat="1" ht="17.25" customHeight="1" spans="1:2">
      <c r="A54" s="155" t="s">
        <v>3144</v>
      </c>
      <c r="B54" s="156"/>
    </row>
    <row r="55" s="142" customFormat="1" ht="17.25" customHeight="1" spans="1:2">
      <c r="A55" s="159" t="s">
        <v>3145</v>
      </c>
      <c r="B55" s="69"/>
    </row>
    <row r="56" s="144" customFormat="1" ht="17.25" customHeight="1" spans="1:2">
      <c r="A56" s="160" t="s">
        <v>2220</v>
      </c>
      <c r="B56" s="67"/>
    </row>
    <row r="57" s="144" customFormat="1" ht="17.25" customHeight="1" spans="1:2">
      <c r="A57" s="161" t="s">
        <v>3146</v>
      </c>
      <c r="B57" s="156"/>
    </row>
    <row r="58" s="144" customFormat="1" ht="17.25" customHeight="1" spans="1:2">
      <c r="A58" s="161" t="s">
        <v>3147</v>
      </c>
      <c r="B58" s="156"/>
    </row>
    <row r="59" s="144" customFormat="1" ht="17.25" customHeight="1" spans="1:2">
      <c r="A59" s="161" t="s">
        <v>3148</v>
      </c>
      <c r="B59" s="156"/>
    </row>
    <row r="60" s="144" customFormat="1" ht="17.25" customHeight="1" spans="1:2">
      <c r="A60" s="162" t="s">
        <v>3149</v>
      </c>
      <c r="B60" s="156"/>
    </row>
    <row r="61" s="144" customFormat="1" ht="17.25" customHeight="1" spans="1:2">
      <c r="A61" s="163" t="s">
        <v>3150</v>
      </c>
      <c r="B61" s="156"/>
    </row>
    <row r="62" s="144" customFormat="1" ht="17.25" customHeight="1" spans="1:2">
      <c r="A62" s="164" t="s">
        <v>3151</v>
      </c>
      <c r="B62" s="156"/>
    </row>
    <row r="63" s="144" customFormat="1" ht="17.25" customHeight="1" spans="1:2">
      <c r="A63" s="161" t="s">
        <v>3152</v>
      </c>
      <c r="B63" s="156"/>
    </row>
    <row r="64" s="144" customFormat="1" ht="17.25" customHeight="1" spans="1:2">
      <c r="A64" s="164" t="s">
        <v>3153</v>
      </c>
      <c r="B64" s="156"/>
    </row>
    <row r="65" s="144" customFormat="1" ht="17.25" customHeight="1" spans="1:2">
      <c r="A65" s="161" t="s">
        <v>3154</v>
      </c>
      <c r="B65" s="156"/>
    </row>
    <row r="66" s="144" customFormat="1" ht="17.25" customHeight="1" spans="1:2">
      <c r="A66" s="161" t="s">
        <v>3155</v>
      </c>
      <c r="B66" s="156"/>
    </row>
    <row r="67" s="144" customFormat="1" ht="17.25" customHeight="1" spans="1:2">
      <c r="A67" s="75" t="s">
        <v>3156</v>
      </c>
      <c r="B67" s="156"/>
    </row>
    <row r="68" s="142" customFormat="1" ht="17.25" customHeight="1" spans="1:2">
      <c r="A68" s="161" t="s">
        <v>3157</v>
      </c>
      <c r="B68" s="156"/>
    </row>
    <row r="69" s="142" customFormat="1" ht="17.25" customHeight="1" spans="1:2">
      <c r="A69" s="74" t="s">
        <v>3158</v>
      </c>
      <c r="B69" s="165"/>
    </row>
    <row r="70" s="142" customFormat="1" ht="17.25" customHeight="1" spans="1:2">
      <c r="A70" s="160" t="s">
        <v>3159</v>
      </c>
      <c r="B70" s="165"/>
    </row>
    <row r="71" s="144" customFormat="1" ht="17.25" customHeight="1" spans="1:2">
      <c r="A71" s="160" t="s">
        <v>2222</v>
      </c>
      <c r="B71" s="78">
        <v>35</v>
      </c>
    </row>
    <row r="72" s="144" customFormat="1" ht="17.25" customHeight="1" spans="1:2">
      <c r="A72" s="161" t="s">
        <v>3160</v>
      </c>
      <c r="B72" s="156">
        <v>35</v>
      </c>
    </row>
    <row r="73" s="144" customFormat="1" ht="17.25" customHeight="1" spans="1:2">
      <c r="A73" s="161" t="s">
        <v>3161</v>
      </c>
      <c r="B73" s="156"/>
    </row>
    <row r="74" s="144" customFormat="1" ht="17.25" customHeight="1" spans="1:2">
      <c r="A74" s="161" t="s">
        <v>3162</v>
      </c>
      <c r="B74" s="156"/>
    </row>
    <row r="75" s="144" customFormat="1" ht="17.25" customHeight="1" spans="1:2">
      <c r="A75" s="161" t="s">
        <v>3163</v>
      </c>
      <c r="B75" s="156"/>
    </row>
    <row r="76" s="144" customFormat="1" ht="17.25" customHeight="1" spans="1:2">
      <c r="A76" s="75" t="s">
        <v>3164</v>
      </c>
      <c r="B76" s="156"/>
    </row>
    <row r="77" s="144" customFormat="1" ht="17.25" customHeight="1" spans="1:2">
      <c r="A77" s="161" t="s">
        <v>3165</v>
      </c>
      <c r="B77" s="156"/>
    </row>
    <row r="78" s="144" customFormat="1" ht="17.25" customHeight="1" spans="1:2">
      <c r="A78" s="75" t="s">
        <v>3166</v>
      </c>
      <c r="B78" s="156"/>
    </row>
    <row r="79" s="144" customFormat="1" ht="17.25" customHeight="1" spans="1:2">
      <c r="A79" s="161" t="s">
        <v>3167</v>
      </c>
      <c r="B79" s="156"/>
    </row>
    <row r="80" s="144" customFormat="1" ht="17.25" customHeight="1" spans="1:2">
      <c r="A80" s="161" t="s">
        <v>3168</v>
      </c>
      <c r="B80" s="156"/>
    </row>
    <row r="81" s="142" customFormat="1" ht="17.25" customHeight="1" spans="1:2">
      <c r="A81" s="75" t="s">
        <v>3169</v>
      </c>
      <c r="B81" s="156"/>
    </row>
    <row r="82" s="144" customFormat="1" ht="17.25" customHeight="1" spans="1:2">
      <c r="A82" s="160" t="s">
        <v>3170</v>
      </c>
      <c r="B82" s="79"/>
    </row>
    <row r="83" s="144" customFormat="1" ht="17.25" customHeight="1" spans="1:2">
      <c r="A83" s="161" t="s">
        <v>3171</v>
      </c>
      <c r="B83" s="156"/>
    </row>
    <row r="84" s="144" customFormat="1" ht="17.25" customHeight="1" spans="1:2">
      <c r="A84" s="161" t="s">
        <v>3172</v>
      </c>
      <c r="B84" s="156"/>
    </row>
    <row r="85" s="144" customFormat="1" ht="17.25" customHeight="1" spans="1:2">
      <c r="A85" s="161" t="s">
        <v>3173</v>
      </c>
      <c r="B85" s="156"/>
    </row>
    <row r="86" s="144" customFormat="1" ht="17.25" customHeight="1" spans="1:2">
      <c r="A86" s="161" t="s">
        <v>3174</v>
      </c>
      <c r="B86" s="156"/>
    </row>
    <row r="87" s="144" customFormat="1" ht="17.25" customHeight="1" spans="1:2">
      <c r="A87" s="75" t="s">
        <v>3175</v>
      </c>
      <c r="B87" s="156"/>
    </row>
    <row r="88" s="144" customFormat="1" ht="17.25" customHeight="1" spans="1:2">
      <c r="A88" s="161" t="s">
        <v>3176</v>
      </c>
      <c r="B88" s="156"/>
    </row>
    <row r="89" s="144" customFormat="1" ht="17.25" customHeight="1" spans="1:2">
      <c r="A89" s="75" t="s">
        <v>3177</v>
      </c>
      <c r="B89" s="156"/>
    </row>
    <row r="90" s="142" customFormat="1" ht="17.25" customHeight="1" spans="1:2">
      <c r="A90" s="75" t="s">
        <v>3178</v>
      </c>
      <c r="B90" s="156"/>
    </row>
    <row r="91" s="144" customFormat="1" ht="17.25" customHeight="1" spans="1:2">
      <c r="A91" s="160" t="s">
        <v>3179</v>
      </c>
      <c r="B91" s="78">
        <v>9</v>
      </c>
    </row>
    <row r="92" s="144" customFormat="1" ht="17.25" customHeight="1" spans="1:2">
      <c r="A92" s="161" t="s">
        <v>3180</v>
      </c>
      <c r="B92" s="156">
        <v>9</v>
      </c>
    </row>
    <row r="93" s="144" customFormat="1" ht="17.25" customHeight="1" spans="1:2">
      <c r="A93" s="161" t="s">
        <v>3181</v>
      </c>
      <c r="B93" s="156"/>
    </row>
    <row r="94" s="144" customFormat="1" ht="17.25" customHeight="1" spans="1:2">
      <c r="A94" s="161" t="s">
        <v>3182</v>
      </c>
      <c r="B94" s="156"/>
    </row>
    <row r="95" s="144" customFormat="1" ht="17.25" customHeight="1" spans="1:2">
      <c r="A95" s="75" t="s">
        <v>3183</v>
      </c>
      <c r="B95" s="156"/>
    </row>
    <row r="96" s="144" customFormat="1" ht="17.25" customHeight="1" spans="1:2">
      <c r="A96" s="161" t="s">
        <v>3184</v>
      </c>
      <c r="B96" s="156"/>
    </row>
    <row r="97" s="142" customFormat="1" ht="17.25" customHeight="1" spans="1:2">
      <c r="A97" s="161" t="s">
        <v>3185</v>
      </c>
      <c r="B97" s="156"/>
    </row>
    <row r="98" s="144" customFormat="1" ht="17.25" customHeight="1" spans="1:2">
      <c r="A98" s="160" t="s">
        <v>3186</v>
      </c>
      <c r="B98" s="78"/>
    </row>
    <row r="99" s="144" customFormat="1" ht="17.25" customHeight="1" spans="1:2">
      <c r="A99" s="161" t="s">
        <v>3187</v>
      </c>
      <c r="B99" s="156"/>
    </row>
    <row r="100" s="144" customFormat="1" ht="17.25" customHeight="1" spans="1:2">
      <c r="A100" s="161" t="s">
        <v>3188</v>
      </c>
      <c r="B100" s="156"/>
    </row>
    <row r="101" s="144" customFormat="1" ht="17.25" customHeight="1" spans="1:2">
      <c r="A101" s="161" t="s">
        <v>3189</v>
      </c>
      <c r="B101" s="156"/>
    </row>
    <row r="102" s="144" customFormat="1" ht="17.25" customHeight="1" spans="1:2">
      <c r="A102" s="161" t="s">
        <v>3190</v>
      </c>
      <c r="B102" s="156"/>
    </row>
    <row r="103" s="144" customFormat="1" ht="17.25" customHeight="1" spans="1:2">
      <c r="A103" s="161" t="s">
        <v>3191</v>
      </c>
      <c r="B103" s="156"/>
    </row>
    <row r="104" s="144" customFormat="1" ht="17.25" customHeight="1" spans="1:2">
      <c r="A104" s="163" t="s">
        <v>3192</v>
      </c>
      <c r="B104" s="156"/>
    </row>
    <row r="105" s="144" customFormat="1" ht="17.25" customHeight="1" spans="1:2">
      <c r="A105" s="161" t="s">
        <v>3193</v>
      </c>
      <c r="B105" s="156"/>
    </row>
    <row r="106" s="142" customFormat="1" ht="17.25" customHeight="1" spans="1:2">
      <c r="A106" s="158" t="s">
        <v>3194</v>
      </c>
      <c r="B106" s="156"/>
    </row>
    <row r="107" s="144" customFormat="1" ht="17.25" customHeight="1" spans="1:2">
      <c r="A107" s="160" t="s">
        <v>3195</v>
      </c>
      <c r="B107" s="78">
        <v>2</v>
      </c>
    </row>
    <row r="108" s="144" customFormat="1" ht="17.25" customHeight="1" spans="1:2">
      <c r="A108" s="161" t="s">
        <v>3196</v>
      </c>
      <c r="B108" s="156"/>
    </row>
    <row r="109" s="144" customFormat="1" ht="17.25" customHeight="1" spans="1:2">
      <c r="A109" s="161" t="s">
        <v>3197</v>
      </c>
      <c r="B109" s="156"/>
    </row>
    <row r="110" s="144" customFormat="1" ht="17.25" customHeight="1" spans="1:2">
      <c r="A110" s="164" t="s">
        <v>3198</v>
      </c>
      <c r="B110" s="156"/>
    </row>
    <row r="111" s="144" customFormat="1" ht="17.25" customHeight="1" spans="1:2">
      <c r="A111" s="161" t="s">
        <v>3199</v>
      </c>
      <c r="B111" s="156"/>
    </row>
    <row r="112" s="144" customFormat="1" ht="17.25" customHeight="1" spans="1:2">
      <c r="A112" s="161" t="s">
        <v>3200</v>
      </c>
      <c r="B112" s="156"/>
    </row>
    <row r="113" s="144" customFormat="1" ht="17.25" customHeight="1" spans="1:2">
      <c r="A113" s="161" t="s">
        <v>3188</v>
      </c>
      <c r="B113" s="156"/>
    </row>
    <row r="114" s="144" customFormat="1" ht="17.25" customHeight="1" spans="1:2">
      <c r="A114" s="161" t="s">
        <v>3201</v>
      </c>
      <c r="B114" s="156">
        <v>2</v>
      </c>
    </row>
    <row r="115" s="144" customFormat="1" ht="17.25" customHeight="1" spans="1:2">
      <c r="A115" s="161" t="s">
        <v>3202</v>
      </c>
      <c r="B115" s="156"/>
    </row>
    <row r="116" s="142" customFormat="1" ht="17.25" customHeight="1" spans="1:2">
      <c r="A116" s="161" t="s">
        <v>3203</v>
      </c>
      <c r="B116" s="156"/>
    </row>
    <row r="117" s="144" customFormat="1" ht="17.25" customHeight="1" spans="1:2">
      <c r="A117" s="160" t="s">
        <v>2228</v>
      </c>
      <c r="B117" s="78"/>
    </row>
    <row r="118" s="144" customFormat="1" ht="17.25" customHeight="1" spans="1:2">
      <c r="A118" s="161" t="s">
        <v>3204</v>
      </c>
      <c r="B118" s="156"/>
    </row>
    <row r="119" s="144" customFormat="1" ht="17.25" customHeight="1" spans="1:2">
      <c r="A119" s="161" t="s">
        <v>3205</v>
      </c>
      <c r="B119" s="156"/>
    </row>
    <row r="120" s="144" customFormat="1" ht="17.25" customHeight="1" spans="1:2">
      <c r="A120" s="161" t="s">
        <v>3206</v>
      </c>
      <c r="B120" s="156"/>
    </row>
    <row r="121" s="144" customFormat="1" ht="17.25" customHeight="1" spans="1:2">
      <c r="A121" s="161" t="s">
        <v>3207</v>
      </c>
      <c r="B121" s="156"/>
    </row>
    <row r="122" s="144" customFormat="1" ht="17.25" customHeight="1" spans="1:2">
      <c r="A122" s="166" t="s">
        <v>3208</v>
      </c>
      <c r="B122" s="78"/>
    </row>
    <row r="123" s="144" customFormat="1" ht="17.25" customHeight="1" spans="1:2">
      <c r="A123" s="164" t="s">
        <v>3209</v>
      </c>
      <c r="B123" s="156"/>
    </row>
    <row r="124" s="142" customFormat="1" ht="17.25" customHeight="1" spans="1:2">
      <c r="A124" s="164" t="s">
        <v>3210</v>
      </c>
      <c r="B124" s="156"/>
    </row>
    <row r="125" s="144" customFormat="1" ht="17.25" customHeight="1" spans="1:2">
      <c r="A125" s="160" t="s">
        <v>3211</v>
      </c>
      <c r="B125" s="78">
        <v>584</v>
      </c>
    </row>
    <row r="126" s="144" customFormat="1" ht="17.25" customHeight="1" spans="1:2">
      <c r="A126" s="164" t="s">
        <v>3212</v>
      </c>
      <c r="B126" s="156"/>
    </row>
    <row r="127" s="144" customFormat="1" ht="17.25" customHeight="1" spans="1:2">
      <c r="A127" s="161" t="s">
        <v>3213</v>
      </c>
      <c r="B127" s="156"/>
    </row>
    <row r="128" s="144" customFormat="1" ht="17.25" customHeight="1" spans="1:2">
      <c r="A128" s="161" t="s">
        <v>3214</v>
      </c>
      <c r="B128" s="156"/>
    </row>
    <row r="129" s="144" customFormat="1" ht="17.25" customHeight="1" spans="1:2">
      <c r="A129" s="161" t="s">
        <v>3215</v>
      </c>
      <c r="B129" s="156"/>
    </row>
    <row r="130" s="144" customFormat="1" ht="17.25" customHeight="1" spans="1:2">
      <c r="A130" s="164" t="s">
        <v>3216</v>
      </c>
      <c r="B130" s="156"/>
    </row>
    <row r="131" s="144" customFormat="1" ht="17.25" customHeight="1" spans="1:2">
      <c r="A131" s="161" t="s">
        <v>3217</v>
      </c>
      <c r="B131" s="156">
        <v>145</v>
      </c>
    </row>
    <row r="132" s="144" customFormat="1" ht="17.25" customHeight="1" spans="1:2">
      <c r="A132" s="161" t="s">
        <v>3218</v>
      </c>
      <c r="B132" s="156"/>
    </row>
    <row r="133" s="144" customFormat="1" ht="17.25" customHeight="1" spans="1:2">
      <c r="A133" s="161" t="s">
        <v>3219</v>
      </c>
      <c r="B133" s="156"/>
    </row>
    <row r="134" s="144" customFormat="1" ht="17.25" customHeight="1" spans="1:2">
      <c r="A134" s="161" t="s">
        <v>3220</v>
      </c>
      <c r="B134" s="156"/>
    </row>
    <row r="135" s="144" customFormat="1" ht="17.25" customHeight="1" spans="1:2">
      <c r="A135" s="161" t="s">
        <v>3221</v>
      </c>
      <c r="B135" s="156"/>
    </row>
    <row r="136" s="144" customFormat="1" ht="17.25" customHeight="1" spans="1:2">
      <c r="A136" s="161" t="s">
        <v>3222</v>
      </c>
      <c r="B136" s="156"/>
    </row>
    <row r="137" s="144" customFormat="1" ht="17.25" customHeight="1" spans="1:2">
      <c r="A137" s="161" t="s">
        <v>3223</v>
      </c>
      <c r="B137" s="156"/>
    </row>
    <row r="138" s="144" customFormat="1" ht="17.25" customHeight="1" spans="1:2">
      <c r="A138" s="161" t="s">
        <v>3224</v>
      </c>
      <c r="B138" s="156"/>
    </row>
    <row r="139" s="144" customFormat="1" ht="17.25" customHeight="1" spans="1:2">
      <c r="A139" s="161" t="s">
        <v>3225</v>
      </c>
      <c r="B139" s="156"/>
    </row>
    <row r="140" s="144" customFormat="1" ht="17.25" customHeight="1" spans="1:2">
      <c r="A140" s="161" t="s">
        <v>3226</v>
      </c>
      <c r="B140" s="156">
        <v>439</v>
      </c>
    </row>
    <row r="141" s="144" customFormat="1" ht="17.25" customHeight="1" spans="1:2">
      <c r="A141" s="161" t="s">
        <v>3227</v>
      </c>
      <c r="B141" s="156"/>
    </row>
    <row r="142" s="144" customFormat="1" ht="17.25" customHeight="1" spans="1:2">
      <c r="A142" s="164" t="s">
        <v>3228</v>
      </c>
      <c r="B142" s="156"/>
    </row>
    <row r="143" s="142" customFormat="1" ht="17.25" customHeight="1" spans="1:2">
      <c r="A143" s="161" t="s">
        <v>3229</v>
      </c>
      <c r="B143" s="156"/>
    </row>
    <row r="144" s="144" customFormat="1" ht="17.25" customHeight="1" spans="1:2">
      <c r="A144" s="160" t="s">
        <v>2231</v>
      </c>
      <c r="B144" s="78"/>
    </row>
    <row r="145" s="144" customFormat="1" ht="17.25" customHeight="1" spans="1:2">
      <c r="A145" s="161" t="s">
        <v>3230</v>
      </c>
      <c r="B145" s="156"/>
    </row>
    <row r="146" s="144" customFormat="1" ht="17.25" customHeight="1" spans="1:2">
      <c r="A146" s="161" t="s">
        <v>3231</v>
      </c>
      <c r="B146" s="156"/>
    </row>
    <row r="147" s="144" customFormat="1" ht="17.25" customHeight="1" spans="1:2">
      <c r="A147" s="161" t="s">
        <v>3232</v>
      </c>
      <c r="B147" s="156"/>
    </row>
    <row r="148" s="144" customFormat="1" ht="17.25" customHeight="1" spans="1:2">
      <c r="A148" s="161" t="s">
        <v>3233</v>
      </c>
      <c r="B148" s="156"/>
    </row>
    <row r="149" s="144" customFormat="1" ht="17.25" customHeight="1" spans="1:2">
      <c r="A149" s="161" t="s">
        <v>3234</v>
      </c>
      <c r="B149" s="156"/>
    </row>
    <row r="150" s="144" customFormat="1" ht="17.25" customHeight="1" spans="1:2">
      <c r="A150" s="161" t="s">
        <v>3235</v>
      </c>
      <c r="B150" s="156"/>
    </row>
    <row r="151" s="142" customFormat="1" ht="17.25" customHeight="1" spans="1:2">
      <c r="A151" s="161" t="s">
        <v>3236</v>
      </c>
      <c r="B151" s="156"/>
    </row>
    <row r="152" s="144" customFormat="1" ht="17.25" customHeight="1" spans="1:2">
      <c r="A152" s="160" t="s">
        <v>3237</v>
      </c>
      <c r="B152" s="78"/>
    </row>
    <row r="153" s="144" customFormat="1" ht="17.25" customHeight="1" spans="1:2">
      <c r="A153" s="161" t="s">
        <v>3174</v>
      </c>
      <c r="B153" s="156"/>
    </row>
    <row r="154" s="144" customFormat="1" ht="17.25" customHeight="1" spans="1:2">
      <c r="A154" s="161" t="s">
        <v>3238</v>
      </c>
      <c r="B154" s="156"/>
    </row>
    <row r="155" s="142" customFormat="1" ht="17.25" customHeight="1" spans="1:2">
      <c r="A155" s="161" t="s">
        <v>3239</v>
      </c>
      <c r="B155" s="156"/>
    </row>
    <row r="156" s="144" customFormat="1" ht="17.25" customHeight="1" spans="1:2">
      <c r="A156" s="160" t="s">
        <v>3240</v>
      </c>
      <c r="B156" s="78">
        <v>72</v>
      </c>
    </row>
    <row r="157" s="144" customFormat="1" ht="17.25" customHeight="1" spans="1:2">
      <c r="A157" s="161" t="s">
        <v>3241</v>
      </c>
      <c r="B157" s="156"/>
    </row>
    <row r="158" s="144" customFormat="1" ht="17.25" customHeight="1" spans="1:2">
      <c r="A158" s="161" t="s">
        <v>3155</v>
      </c>
      <c r="B158" s="156"/>
    </row>
    <row r="159" s="144" customFormat="1" ht="17.25" customHeight="1" spans="1:2">
      <c r="A159" s="164" t="s">
        <v>3242</v>
      </c>
      <c r="B159" s="156"/>
    </row>
    <row r="160" s="142" customFormat="1" ht="17.25" customHeight="1" spans="1:2">
      <c r="A160" s="161" t="s">
        <v>3243</v>
      </c>
      <c r="B160" s="156">
        <v>72</v>
      </c>
    </row>
    <row r="161" s="144" customFormat="1" ht="17.25" customHeight="1" spans="1:2">
      <c r="A161" s="160" t="s">
        <v>3244</v>
      </c>
      <c r="B161" s="78">
        <f>SUM(B162)</f>
        <v>0</v>
      </c>
    </row>
    <row r="162" s="142" customFormat="1" ht="17.25" customHeight="1" spans="1:2">
      <c r="A162" s="161" t="s">
        <v>3245</v>
      </c>
      <c r="B162" s="156"/>
    </row>
    <row r="163" s="144" customFormat="1" ht="17.25" customHeight="1" spans="1:2">
      <c r="A163" s="160" t="s">
        <v>3246</v>
      </c>
      <c r="B163" s="78">
        <f>SUM(B164)</f>
        <v>0</v>
      </c>
    </row>
    <row r="164" s="142" customFormat="1" ht="17.25" customHeight="1" spans="1:2">
      <c r="A164" s="161" t="s">
        <v>3247</v>
      </c>
      <c r="B164" s="156"/>
    </row>
    <row r="165" s="144" customFormat="1" ht="17.25" customHeight="1" spans="1:2">
      <c r="A165" s="160" t="s">
        <v>2233</v>
      </c>
      <c r="B165" s="78">
        <f>SUM(B166:B167)</f>
        <v>0</v>
      </c>
    </row>
    <row r="166" s="144" customFormat="1" ht="17.25" customHeight="1" spans="1:2">
      <c r="A166" s="161" t="s">
        <v>3248</v>
      </c>
      <c r="B166" s="156"/>
    </row>
    <row r="167" s="142" customFormat="1" ht="17.25" customHeight="1" spans="1:2">
      <c r="A167" s="161" t="s">
        <v>3249</v>
      </c>
      <c r="B167" s="156"/>
    </row>
    <row r="168" s="144" customFormat="1" ht="17.25" customHeight="1" spans="1:2">
      <c r="A168" s="160" t="s">
        <v>3250</v>
      </c>
      <c r="B168" s="78"/>
    </row>
    <row r="169" s="144" customFormat="1" ht="17.25" customHeight="1" spans="1:2">
      <c r="A169" s="161" t="s">
        <v>3251</v>
      </c>
      <c r="B169" s="156"/>
    </row>
    <row r="170" s="142" customFormat="1" ht="17.25" customHeight="1" spans="1:2">
      <c r="A170" s="161" t="s">
        <v>2429</v>
      </c>
      <c r="B170" s="156"/>
    </row>
    <row r="171" s="144" customFormat="1" ht="17.25" customHeight="1" spans="1:2">
      <c r="A171" s="160" t="s">
        <v>72</v>
      </c>
      <c r="B171" s="78"/>
    </row>
    <row r="172" s="144" customFormat="1" ht="17.25" customHeight="1" spans="1:2">
      <c r="A172" s="161" t="s">
        <v>3252</v>
      </c>
      <c r="B172" s="156"/>
    </row>
    <row r="173" s="144" customFormat="1" ht="17.25" customHeight="1" spans="1:2">
      <c r="A173" s="164" t="s">
        <v>3169</v>
      </c>
      <c r="B173" s="156"/>
    </row>
    <row r="174" s="144" customFormat="1" ht="17.25" customHeight="1" spans="1:2">
      <c r="A174" s="167" t="s">
        <v>3253</v>
      </c>
      <c r="B174" s="156">
        <v>16.14</v>
      </c>
    </row>
    <row r="175" s="144" customFormat="1" ht="36.75" customHeight="1" spans="1:1">
      <c r="A175" s="168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opLeftCell="A4" workbookViewId="0">
      <selection activeCell="A1" sqref="$A1:$XFD1048576"/>
    </sheetView>
  </sheetViews>
  <sheetFormatPr defaultColWidth="13.375" defaultRowHeight="32.25" customHeight="1" outlineLevelCol="2"/>
  <cols>
    <col min="1" max="1" width="29.375" style="127" customWidth="1"/>
    <col min="2" max="2" width="14.75" style="127" customWidth="1"/>
    <col min="3" max="4" width="14.25" style="127" customWidth="1"/>
    <col min="5" max="16384" width="13.375" style="127"/>
  </cols>
  <sheetData>
    <row r="1" s="127" customFormat="1" customHeight="1" spans="1:3">
      <c r="A1" s="131" t="s">
        <v>3255</v>
      </c>
      <c r="B1" s="130"/>
      <c r="C1" s="130"/>
    </row>
    <row r="2" s="128" customFormat="1" customHeight="1" spans="1:3">
      <c r="A2" s="132" t="s">
        <v>3256</v>
      </c>
      <c r="B2" s="132"/>
      <c r="C2" s="132"/>
    </row>
    <row r="3" s="127" customFormat="1" customHeight="1" spans="1:3">
      <c r="A3" s="133"/>
      <c r="B3" s="133"/>
      <c r="C3" s="134" t="s">
        <v>5</v>
      </c>
    </row>
    <row r="4" s="129" customFormat="1" ht="27.75" customHeight="1" spans="1:3">
      <c r="A4" s="135" t="s">
        <v>3096</v>
      </c>
      <c r="B4" s="135" t="s">
        <v>3257</v>
      </c>
      <c r="C4" s="135" t="s">
        <v>9</v>
      </c>
    </row>
    <row r="5" s="129" customFormat="1" customHeight="1" spans="1:3">
      <c r="A5" s="136"/>
      <c r="B5" s="136"/>
      <c r="C5" s="136"/>
    </row>
    <row r="6" s="129" customFormat="1" ht="37.5" customHeight="1" spans="1:3">
      <c r="A6" s="137" t="s">
        <v>3258</v>
      </c>
      <c r="B6" s="138"/>
      <c r="C6" s="138"/>
    </row>
    <row r="7" s="130" customFormat="1" ht="37.5" customHeight="1" spans="1:3">
      <c r="A7" s="137" t="s">
        <v>3259</v>
      </c>
      <c r="B7" s="138">
        <v>37143</v>
      </c>
      <c r="C7" s="138">
        <v>37143</v>
      </c>
    </row>
    <row r="8" s="130" customFormat="1" ht="37.5" customHeight="1" spans="1:3">
      <c r="A8" s="137" t="s">
        <v>3260</v>
      </c>
      <c r="B8" s="138"/>
      <c r="C8" s="138"/>
    </row>
    <row r="9" s="130" customFormat="1" ht="37.5" customHeight="1" spans="1:3">
      <c r="A9" s="137" t="s">
        <v>3261</v>
      </c>
      <c r="B9" s="138">
        <v>3032</v>
      </c>
      <c r="C9" s="138">
        <v>3032</v>
      </c>
    </row>
    <row r="10" s="130" customFormat="1" ht="37.5" customHeight="1" spans="1:3">
      <c r="A10" s="137" t="s">
        <v>3262</v>
      </c>
      <c r="B10" s="138">
        <v>800</v>
      </c>
      <c r="C10" s="138">
        <v>800</v>
      </c>
    </row>
    <row r="11" s="130" customFormat="1" ht="37.5" customHeight="1" spans="1:3">
      <c r="A11" s="137" t="s">
        <v>3263</v>
      </c>
      <c r="B11" s="138">
        <v>2232</v>
      </c>
      <c r="C11" s="138">
        <v>2232</v>
      </c>
    </row>
    <row r="12" s="130" customFormat="1" customHeight="1" spans="1:3">
      <c r="A12" s="137" t="s">
        <v>3264</v>
      </c>
      <c r="B12" s="139"/>
      <c r="C12" s="140"/>
    </row>
    <row r="13" s="127" customFormat="1" customHeight="1" spans="1:3">
      <c r="A13" s="137" t="s">
        <v>3265</v>
      </c>
      <c r="B13" s="141">
        <v>37943</v>
      </c>
      <c r="C13" s="141">
        <v>37943</v>
      </c>
    </row>
  </sheetData>
  <mergeCells count="4">
    <mergeCell ref="A2:C2"/>
    <mergeCell ref="A4:A5"/>
    <mergeCell ref="B4:B5"/>
    <mergeCell ref="C4:C5"/>
  </mergeCells>
  <pageMargins left="0.75" right="0.75" top="1" bottom="1" header="0.511805555555556" footer="0.51180555555555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$A1:$XFD1048576"/>
    </sheetView>
  </sheetViews>
  <sheetFormatPr defaultColWidth="9" defaultRowHeight="18.75" customHeight="1" outlineLevelRow="5" outlineLevelCol="1"/>
  <cols>
    <col min="1" max="1" width="46.5" style="114" customWidth="1"/>
    <col min="2" max="2" width="31.5" style="117" customWidth="1"/>
    <col min="3" max="3" width="10.25" style="114" customWidth="1"/>
    <col min="4" max="16384" width="9" style="114"/>
  </cols>
  <sheetData>
    <row r="1" s="114" customFormat="1" customHeight="1" spans="1:2">
      <c r="A1" s="117" t="s">
        <v>3266</v>
      </c>
      <c r="B1" s="117"/>
    </row>
    <row r="2" s="115" customFormat="1" ht="24" customHeight="1" spans="1:2">
      <c r="A2" s="118" t="s">
        <v>3267</v>
      </c>
      <c r="B2" s="118"/>
    </row>
    <row r="3" s="114" customFormat="1" ht="25.5" customHeight="1" spans="1:2">
      <c r="A3" s="119"/>
      <c r="B3" s="120" t="s">
        <v>5</v>
      </c>
    </row>
    <row r="4" s="116" customFormat="1" ht="18" customHeight="1" spans="1:2">
      <c r="A4" s="121" t="s">
        <v>3268</v>
      </c>
      <c r="B4" s="122" t="s">
        <v>3269</v>
      </c>
    </row>
    <row r="5" s="114" customFormat="1" customHeight="1" spans="1:2">
      <c r="A5" s="123" t="s">
        <v>2673</v>
      </c>
      <c r="B5" s="124"/>
    </row>
    <row r="6" s="114" customFormat="1" customHeight="1" spans="1:2">
      <c r="A6" s="125" t="s">
        <v>90</v>
      </c>
      <c r="B6" s="126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C12"/>
  <sheetViews>
    <sheetView workbookViewId="0">
      <selection activeCell="A1" sqref="A1"/>
    </sheetView>
  </sheetViews>
  <sheetFormatPr defaultColWidth="9" defaultRowHeight="14.25" outlineLevelCol="2"/>
  <cols>
    <col min="1" max="1" width="51.75" style="289" customWidth="1"/>
    <col min="2" max="2" width="24.25" style="289" customWidth="1"/>
    <col min="3" max="3" width="21" style="289" customWidth="1"/>
    <col min="4" max="16384" width="9" style="289"/>
  </cols>
  <sheetData>
    <row r="1" ht="21" customHeight="1" spans="1:3">
      <c r="A1" s="405"/>
      <c r="B1" s="405"/>
      <c r="C1" s="405"/>
    </row>
    <row r="2" ht="36.75" customHeight="1" spans="1:3">
      <c r="A2" s="201" t="s">
        <v>3270</v>
      </c>
      <c r="B2" s="201"/>
      <c r="C2" s="201"/>
    </row>
    <row r="3" ht="21" customHeight="1" spans="1:3">
      <c r="A3" s="406"/>
      <c r="B3" s="406"/>
      <c r="C3" s="314" t="s">
        <v>5</v>
      </c>
    </row>
    <row r="4" ht="33.75" customHeight="1" spans="1:3">
      <c r="A4" s="100" t="s">
        <v>2663</v>
      </c>
      <c r="B4" s="206" t="s">
        <v>88</v>
      </c>
      <c r="C4" s="206" t="s">
        <v>2670</v>
      </c>
    </row>
    <row r="5" ht="21.75" customHeight="1" spans="1:3">
      <c r="A5" s="407" t="s">
        <v>2549</v>
      </c>
      <c r="B5" s="408"/>
      <c r="C5" s="408">
        <v>10</v>
      </c>
    </row>
    <row r="6" ht="21.75" customHeight="1" spans="1:3">
      <c r="A6" s="407" t="s">
        <v>2547</v>
      </c>
      <c r="B6" s="408">
        <v>44.57</v>
      </c>
      <c r="C6" s="408">
        <v>39.45</v>
      </c>
    </row>
    <row r="7" ht="21.75" customHeight="1" spans="1:3">
      <c r="A7" s="407" t="s">
        <v>2664</v>
      </c>
      <c r="B7" s="408">
        <v>9.27</v>
      </c>
      <c r="C7" s="408">
        <v>15.3</v>
      </c>
    </row>
    <row r="8" ht="21.75" customHeight="1" spans="1:3">
      <c r="A8" s="407" t="s">
        <v>2665</v>
      </c>
      <c r="B8" s="408">
        <v>9.27</v>
      </c>
      <c r="C8" s="408">
        <v>15.3</v>
      </c>
    </row>
    <row r="9" ht="21.75" customHeight="1" spans="1:3">
      <c r="A9" s="409" t="s">
        <v>2666</v>
      </c>
      <c r="B9" s="408"/>
      <c r="C9" s="408"/>
    </row>
    <row r="10" ht="21.75" customHeight="1" spans="1:3">
      <c r="A10" s="407"/>
      <c r="B10" s="408"/>
      <c r="C10" s="408"/>
    </row>
    <row r="11" ht="21.75" customHeight="1" spans="1:3">
      <c r="A11" s="100" t="s">
        <v>2667</v>
      </c>
      <c r="B11" s="408">
        <f>SUM(B5:B7)</f>
        <v>53.84</v>
      </c>
      <c r="C11" s="408">
        <f>SUM(C5:C7)</f>
        <v>64.75</v>
      </c>
    </row>
    <row r="12" ht="98.25" customHeight="1" spans="1:3">
      <c r="A12" s="410" t="s">
        <v>2668</v>
      </c>
      <c r="B12" s="410"/>
      <c r="C12" s="410"/>
    </row>
  </sheetData>
  <mergeCells count="2">
    <mergeCell ref="A2:C2"/>
    <mergeCell ref="A12:C12"/>
  </mergeCells>
  <pageMargins left="0.707638888888889" right="0.707638888888889" top="0.747916666666667" bottom="0.747916666666667" header="0.313888888888889" footer="0.313888888888889"/>
  <pageSetup paperSize="9" scale="91" fitToHeight="104" orientation="portrait"/>
  <headerFooter>
    <oddFooter>&amp;C第&amp;P页/共&amp;N页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D22"/>
  <sheetViews>
    <sheetView workbookViewId="0">
      <selection activeCell="D8" sqref="D8"/>
    </sheetView>
  </sheetViews>
  <sheetFormatPr defaultColWidth="9" defaultRowHeight="13.5" outlineLevelCol="3"/>
  <cols>
    <col min="1" max="2" width="16.125" customWidth="1"/>
    <col min="3" max="3" width="16.5" customWidth="1"/>
    <col min="4" max="4" width="24.875" customWidth="1"/>
  </cols>
  <sheetData>
    <row r="1" ht="19.5" customHeight="1" spans="1:1">
      <c r="A1" s="174"/>
    </row>
    <row r="2" ht="22.5" spans="1:4">
      <c r="A2" s="191" t="s">
        <v>3271</v>
      </c>
      <c r="B2" s="191"/>
      <c r="C2" s="191"/>
      <c r="D2" s="191"/>
    </row>
    <row r="3" ht="30.75" customHeight="1" spans="4:4">
      <c r="D3" s="192" t="s">
        <v>5</v>
      </c>
    </row>
    <row r="4" s="190" customFormat="1" ht="29.25" customHeight="1" spans="1:4">
      <c r="A4" s="404" t="s">
        <v>3272</v>
      </c>
      <c r="B4" s="404" t="s">
        <v>3273</v>
      </c>
      <c r="C4" s="404" t="s">
        <v>3274</v>
      </c>
      <c r="D4" s="404" t="s">
        <v>3275</v>
      </c>
    </row>
    <row r="5" ht="33.75" customHeight="1" spans="1:4">
      <c r="A5" s="194" t="s">
        <v>3276</v>
      </c>
      <c r="B5" s="194" t="s">
        <v>3277</v>
      </c>
      <c r="C5" s="194" t="s">
        <v>3276</v>
      </c>
      <c r="D5" s="194">
        <v>831</v>
      </c>
    </row>
    <row r="6" ht="31.5" customHeight="1" spans="1:4">
      <c r="A6" s="194"/>
      <c r="B6" s="194"/>
      <c r="C6" s="194"/>
      <c r="D6" s="194"/>
    </row>
    <row r="7" ht="32.25" customHeight="1" spans="1:4">
      <c r="A7" s="194"/>
      <c r="B7" s="194"/>
      <c r="C7" s="194"/>
      <c r="D7" s="194"/>
    </row>
    <row r="8" ht="27" customHeight="1" spans="1:4">
      <c r="A8" s="194"/>
      <c r="B8" s="194"/>
      <c r="C8" s="194"/>
      <c r="D8" s="194"/>
    </row>
    <row r="9" ht="33" customHeight="1" spans="1:4">
      <c r="A9" s="194"/>
      <c r="B9" s="194"/>
      <c r="C9" s="194"/>
      <c r="D9" s="194"/>
    </row>
    <row r="10" ht="31.5" customHeight="1" spans="1:4">
      <c r="A10" s="194"/>
      <c r="B10" s="194"/>
      <c r="C10" s="194"/>
      <c r="D10" s="194"/>
    </row>
    <row r="11" ht="14.25" spans="1:4">
      <c r="A11" s="194"/>
      <c r="B11" s="194"/>
      <c r="C11" s="194"/>
      <c r="D11" s="194"/>
    </row>
    <row r="12" ht="14.25" spans="1:4">
      <c r="A12" s="194"/>
      <c r="B12" s="194"/>
      <c r="C12" s="194"/>
      <c r="D12" s="194"/>
    </row>
    <row r="13" ht="14.25" spans="1:4">
      <c r="A13" s="194"/>
      <c r="B13" s="194"/>
      <c r="C13" s="194"/>
      <c r="D13" s="194"/>
    </row>
    <row r="14" ht="14.25" spans="1:4">
      <c r="A14" s="194"/>
      <c r="B14" s="194"/>
      <c r="C14" s="194"/>
      <c r="D14" s="194"/>
    </row>
    <row r="15" ht="14.25" spans="1:4">
      <c r="A15" s="194"/>
      <c r="B15" s="194"/>
      <c r="C15" s="194"/>
      <c r="D15" s="194"/>
    </row>
    <row r="16" ht="14.25" spans="1:4">
      <c r="A16" s="194"/>
      <c r="B16" s="194"/>
      <c r="C16" s="194"/>
      <c r="D16" s="194"/>
    </row>
    <row r="17" ht="14.25" spans="1:4">
      <c r="A17" s="194"/>
      <c r="B17" s="194"/>
      <c r="C17" s="194"/>
      <c r="D17" s="194"/>
    </row>
    <row r="18" ht="14.25" spans="1:4">
      <c r="A18" s="194"/>
      <c r="B18" s="194"/>
      <c r="C18" s="194"/>
      <c r="D18" s="194"/>
    </row>
    <row r="19" ht="14.25" spans="1:4">
      <c r="A19" s="194"/>
      <c r="B19" s="194"/>
      <c r="C19" s="194"/>
      <c r="D19" s="194"/>
    </row>
    <row r="20" ht="14.25" spans="1:4">
      <c r="A20" s="194"/>
      <c r="B20" s="194"/>
      <c r="C20" s="194"/>
      <c r="D20" s="194"/>
    </row>
    <row r="21" ht="14.25" spans="1:4">
      <c r="A21" s="194"/>
      <c r="B21" s="194"/>
      <c r="C21" s="194"/>
      <c r="D21" s="194"/>
    </row>
    <row r="22" ht="14.25" spans="1:4">
      <c r="A22" s="194"/>
      <c r="B22" s="194"/>
      <c r="C22" s="194"/>
      <c r="D22" s="194"/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F39"/>
  <sheetViews>
    <sheetView topLeftCell="A31" workbookViewId="0">
      <selection activeCell="I37" sqref="I37"/>
    </sheetView>
  </sheetViews>
  <sheetFormatPr defaultColWidth="9" defaultRowHeight="14.25" outlineLevelCol="5"/>
  <cols>
    <col min="1" max="1" width="8.625" style="289" customWidth="1"/>
    <col min="2" max="2" width="34" style="382" customWidth="1"/>
    <col min="3" max="3" width="24.5" style="382" customWidth="1"/>
    <col min="4" max="4" width="44.625" style="383" customWidth="1"/>
    <col min="5" max="5" width="16" style="289" customWidth="1"/>
    <col min="6" max="6" width="16.125" style="289" customWidth="1"/>
    <col min="7" max="16384" width="9" style="289"/>
  </cols>
  <sheetData>
    <row r="1" ht="26.25" customHeight="1" spans="1:4">
      <c r="A1" s="384"/>
      <c r="B1" s="384"/>
      <c r="C1" s="385"/>
      <c r="D1" s="386"/>
    </row>
    <row r="2" ht="47.25" customHeight="1" spans="1:6">
      <c r="A2" s="387" t="s">
        <v>3278</v>
      </c>
      <c r="B2" s="201"/>
      <c r="C2" s="201"/>
      <c r="D2" s="387"/>
      <c r="E2" s="201"/>
      <c r="F2" s="201"/>
    </row>
    <row r="3" ht="33.75" customHeight="1" spans="2:6">
      <c r="B3" s="202"/>
      <c r="C3" s="202"/>
      <c r="D3" s="388"/>
      <c r="E3" s="308" t="s">
        <v>5</v>
      </c>
      <c r="F3" s="308"/>
    </row>
    <row r="4" s="380" customFormat="1" ht="35.25" customHeight="1" spans="1:6">
      <c r="A4" s="293" t="s">
        <v>3272</v>
      </c>
      <c r="B4" s="295"/>
      <c r="C4" s="205" t="s">
        <v>3273</v>
      </c>
      <c r="D4" s="316" t="s">
        <v>3279</v>
      </c>
      <c r="E4" s="206" t="s">
        <v>2670</v>
      </c>
      <c r="F4" s="100" t="s">
        <v>3280</v>
      </c>
    </row>
    <row r="5" ht="32.25" customHeight="1" spans="1:6">
      <c r="A5" s="389" t="s">
        <v>3281</v>
      </c>
      <c r="B5" s="389"/>
      <c r="C5" s="389"/>
      <c r="D5" s="390"/>
      <c r="E5" s="208">
        <f>SUM(E6:E39)/2</f>
        <v>1388</v>
      </c>
      <c r="F5" s="208"/>
    </row>
    <row r="6" s="381" customFormat="1" ht="32.25" hidden="1" customHeight="1" spans="1:6">
      <c r="A6" s="391" t="s">
        <v>3282</v>
      </c>
      <c r="B6" s="391"/>
      <c r="C6" s="391"/>
      <c r="D6" s="392"/>
      <c r="E6" s="208">
        <f>SUM(E7:E8)</f>
        <v>0</v>
      </c>
      <c r="F6" s="208">
        <f>SUM(F7:F8)</f>
        <v>0</v>
      </c>
    </row>
    <row r="7" s="381" customFormat="1" ht="32.25" hidden="1" customHeight="1" spans="1:6">
      <c r="A7" s="393"/>
      <c r="B7" s="394"/>
      <c r="C7" s="395"/>
      <c r="D7" s="396"/>
      <c r="E7" s="397"/>
      <c r="F7" s="398"/>
    </row>
    <row r="8" ht="32.25" hidden="1" customHeight="1" spans="1:6">
      <c r="A8" s="393"/>
      <c r="B8" s="394"/>
      <c r="C8" s="395"/>
      <c r="D8" s="396"/>
      <c r="E8" s="399"/>
      <c r="F8" s="400"/>
    </row>
    <row r="9" ht="32.25" hidden="1" customHeight="1" spans="1:6">
      <c r="A9" s="401" t="s">
        <v>3283</v>
      </c>
      <c r="B9" s="401"/>
      <c r="C9" s="401"/>
      <c r="D9" s="401"/>
      <c r="E9" s="397">
        <f>SUM(E10:E13)</f>
        <v>0</v>
      </c>
      <c r="F9" s="397"/>
    </row>
    <row r="10" ht="32.25" hidden="1" customHeight="1" spans="1:6">
      <c r="A10" s="393"/>
      <c r="B10" s="394"/>
      <c r="C10" s="395"/>
      <c r="D10" s="396"/>
      <c r="E10" s="397"/>
      <c r="F10" s="398"/>
    </row>
    <row r="11" ht="32.25" hidden="1" customHeight="1" spans="1:6">
      <c r="A11" s="393"/>
      <c r="B11" s="394"/>
      <c r="C11" s="395"/>
      <c r="D11" s="396"/>
      <c r="E11" s="397"/>
      <c r="F11" s="398"/>
    </row>
    <row r="12" ht="32.25" hidden="1" customHeight="1" spans="1:6">
      <c r="A12" s="393"/>
      <c r="B12" s="394"/>
      <c r="C12" s="395"/>
      <c r="D12" s="396"/>
      <c r="E12" s="397"/>
      <c r="F12" s="398"/>
    </row>
    <row r="13" ht="32.25" hidden="1" customHeight="1" spans="1:6">
      <c r="A13" s="393"/>
      <c r="B13" s="394"/>
      <c r="C13" s="395"/>
      <c r="D13" s="396"/>
      <c r="E13" s="397"/>
      <c r="F13" s="398"/>
    </row>
    <row r="14" ht="32.25" hidden="1" customHeight="1" spans="1:6">
      <c r="A14" s="401" t="s">
        <v>3284</v>
      </c>
      <c r="B14" s="401"/>
      <c r="C14" s="401"/>
      <c r="D14" s="401"/>
      <c r="E14" s="397">
        <f>SUM(E15:E19)</f>
        <v>0</v>
      </c>
      <c r="F14" s="397">
        <f>SUM(F15:F19)</f>
        <v>0</v>
      </c>
    </row>
    <row r="15" ht="32.25" hidden="1" customHeight="1" spans="1:6">
      <c r="A15" s="393"/>
      <c r="B15" s="394"/>
      <c r="C15" s="395"/>
      <c r="D15" s="396"/>
      <c r="E15" s="397"/>
      <c r="F15" s="398"/>
    </row>
    <row r="16" ht="32.25" hidden="1" customHeight="1" spans="1:6">
      <c r="A16" s="393"/>
      <c r="B16" s="394"/>
      <c r="C16" s="395"/>
      <c r="D16" s="396"/>
      <c r="E16" s="397"/>
      <c r="F16" s="398"/>
    </row>
    <row r="17" ht="32.25" hidden="1" customHeight="1" spans="1:6">
      <c r="A17" s="393"/>
      <c r="B17" s="394"/>
      <c r="C17" s="395"/>
      <c r="D17" s="396"/>
      <c r="E17" s="397"/>
      <c r="F17" s="398"/>
    </row>
    <row r="18" ht="32.25" hidden="1" customHeight="1" spans="1:6">
      <c r="A18" s="393"/>
      <c r="B18" s="394"/>
      <c r="C18" s="395"/>
      <c r="D18" s="396"/>
      <c r="E18" s="397"/>
      <c r="F18" s="398"/>
    </row>
    <row r="19" ht="32.25" hidden="1" customHeight="1" spans="1:6">
      <c r="A19" s="393"/>
      <c r="B19" s="394"/>
      <c r="C19" s="395"/>
      <c r="D19" s="396"/>
      <c r="E19" s="397"/>
      <c r="F19" s="398"/>
    </row>
    <row r="20" ht="32.25" hidden="1" customHeight="1" spans="1:6">
      <c r="A20" s="401" t="s">
        <v>3285</v>
      </c>
      <c r="B20" s="401"/>
      <c r="C20" s="401"/>
      <c r="D20" s="401"/>
      <c r="E20" s="397">
        <f>SUM(E21:E22)</f>
        <v>0</v>
      </c>
      <c r="F20" s="397">
        <f>SUM(F21:F22)</f>
        <v>0</v>
      </c>
    </row>
    <row r="21" ht="32.25" hidden="1" customHeight="1" spans="1:6">
      <c r="A21" s="393"/>
      <c r="B21" s="394"/>
      <c r="C21" s="395"/>
      <c r="D21" s="396"/>
      <c r="E21" s="397"/>
      <c r="F21" s="398"/>
    </row>
    <row r="22" ht="32.25" hidden="1" customHeight="1" spans="1:6">
      <c r="A22" s="393"/>
      <c r="B22" s="394"/>
      <c r="C22" s="395"/>
      <c r="D22" s="396"/>
      <c r="E22" s="397"/>
      <c r="F22" s="398"/>
    </row>
    <row r="23" ht="32.25" hidden="1" customHeight="1" spans="1:6">
      <c r="A23" s="401" t="s">
        <v>3286</v>
      </c>
      <c r="B23" s="401"/>
      <c r="C23" s="401"/>
      <c r="D23" s="401"/>
      <c r="E23" s="397">
        <f>SUM(E24:E25)</f>
        <v>0</v>
      </c>
      <c r="F23" s="397">
        <f>SUM(F24:F25)</f>
        <v>0</v>
      </c>
    </row>
    <row r="24" ht="32.25" hidden="1" customHeight="1" spans="1:6">
      <c r="A24" s="393"/>
      <c r="B24" s="394"/>
      <c r="C24" s="395"/>
      <c r="D24" s="396"/>
      <c r="E24" s="397"/>
      <c r="F24" s="398"/>
    </row>
    <row r="25" ht="32.25" hidden="1" customHeight="1" spans="1:6">
      <c r="A25" s="393"/>
      <c r="B25" s="394"/>
      <c r="C25" s="395"/>
      <c r="D25" s="396"/>
      <c r="E25" s="397"/>
      <c r="F25" s="398"/>
    </row>
    <row r="26" ht="32.25" hidden="1" customHeight="1" spans="1:6">
      <c r="A26" s="401" t="s">
        <v>3287</v>
      </c>
      <c r="B26" s="401"/>
      <c r="C26" s="401"/>
      <c r="D26" s="401"/>
      <c r="E26" s="397">
        <f>SUM(E27:E28)</f>
        <v>0</v>
      </c>
      <c r="F26" s="397">
        <f>SUM(F27:F28)</f>
        <v>0</v>
      </c>
    </row>
    <row r="27" ht="32.25" hidden="1" customHeight="1" spans="1:6">
      <c r="A27" s="393"/>
      <c r="B27" s="394"/>
      <c r="C27" s="395"/>
      <c r="D27" s="396"/>
      <c r="E27" s="397"/>
      <c r="F27" s="398"/>
    </row>
    <row r="28" ht="32.25" hidden="1" customHeight="1" spans="1:6">
      <c r="A28" s="393"/>
      <c r="B28" s="394"/>
      <c r="C28" s="395"/>
      <c r="D28" s="396"/>
      <c r="E28" s="397"/>
      <c r="F28" s="398"/>
    </row>
    <row r="29" ht="32.25" hidden="1" customHeight="1" spans="1:6">
      <c r="A29" s="393" t="s">
        <v>3288</v>
      </c>
      <c r="B29" s="402"/>
      <c r="C29" s="403"/>
      <c r="D29" s="403"/>
      <c r="E29" s="397">
        <f>SUM(E30)</f>
        <v>0</v>
      </c>
      <c r="F29" s="397">
        <f>SUM(F30)</f>
        <v>0</v>
      </c>
    </row>
    <row r="30" ht="32.25" hidden="1" customHeight="1" spans="1:6">
      <c r="A30" s="393"/>
      <c r="B30" s="394"/>
      <c r="C30" s="395"/>
      <c r="D30" s="396"/>
      <c r="E30" s="397"/>
      <c r="F30" s="398"/>
    </row>
    <row r="31" ht="32.25" customHeight="1" spans="1:6">
      <c r="A31" s="401" t="s">
        <v>3289</v>
      </c>
      <c r="B31" s="401"/>
      <c r="C31" s="401"/>
      <c r="D31" s="401"/>
      <c r="E31" s="397">
        <f>SUM(E32:E33)</f>
        <v>1388</v>
      </c>
      <c r="F31" s="397">
        <f>SUM(F32:F33)</f>
        <v>0</v>
      </c>
    </row>
    <row r="32" ht="83.1" customHeight="1" spans="1:6">
      <c r="A32" s="393"/>
      <c r="B32" s="394" t="s">
        <v>3290</v>
      </c>
      <c r="C32" s="395" t="s">
        <v>3291</v>
      </c>
      <c r="D32" s="396" t="s">
        <v>3292</v>
      </c>
      <c r="E32" s="397">
        <v>806</v>
      </c>
      <c r="F32" s="398"/>
    </row>
    <row r="33" ht="32.25" customHeight="1" spans="1:6">
      <c r="A33" s="393"/>
      <c r="B33" s="394" t="s">
        <v>3293</v>
      </c>
      <c r="C33" s="395" t="s">
        <v>3294</v>
      </c>
      <c r="D33" s="396" t="s">
        <v>3295</v>
      </c>
      <c r="E33" s="397">
        <v>582</v>
      </c>
      <c r="F33" s="398"/>
    </row>
    <row r="34" ht="32.25" customHeight="1" spans="1:6">
      <c r="A34" s="401" t="s">
        <v>3296</v>
      </c>
      <c r="B34" s="401"/>
      <c r="C34" s="401"/>
      <c r="D34" s="401"/>
      <c r="E34" s="397">
        <f>SUM(E35:E36)</f>
        <v>0</v>
      </c>
      <c r="F34" s="397">
        <f>SUM(F35:F36)</f>
        <v>0</v>
      </c>
    </row>
    <row r="35" ht="32.25" customHeight="1" spans="1:6">
      <c r="A35" s="393"/>
      <c r="B35" s="394"/>
      <c r="C35" s="395"/>
      <c r="D35" s="396"/>
      <c r="E35" s="397"/>
      <c r="F35" s="398"/>
    </row>
    <row r="36" ht="32.25" customHeight="1" spans="1:6">
      <c r="A36" s="393"/>
      <c r="B36" s="394"/>
      <c r="C36" s="395"/>
      <c r="D36" s="396"/>
      <c r="E36" s="397"/>
      <c r="F36" s="398"/>
    </row>
    <row r="37" ht="32.25" customHeight="1" spans="1:6">
      <c r="A37" s="393" t="s">
        <v>3297</v>
      </c>
      <c r="B37" s="402"/>
      <c r="C37" s="403"/>
      <c r="D37" s="403"/>
      <c r="E37" s="397">
        <f>SUM(E38:E39)</f>
        <v>0</v>
      </c>
      <c r="F37" s="397">
        <f>SUM(F38:F39)</f>
        <v>0</v>
      </c>
    </row>
    <row r="38" ht="32.25" customHeight="1" spans="1:6">
      <c r="A38" s="393"/>
      <c r="B38" s="394"/>
      <c r="C38" s="395"/>
      <c r="D38" s="396"/>
      <c r="E38" s="397"/>
      <c r="F38" s="398"/>
    </row>
    <row r="39" ht="32.25" customHeight="1" spans="1:6">
      <c r="A39" s="393"/>
      <c r="B39" s="394"/>
      <c r="C39" s="395"/>
      <c r="D39" s="396"/>
      <c r="E39" s="397"/>
      <c r="F39" s="398"/>
    </row>
  </sheetData>
  <mergeCells count="15">
    <mergeCell ref="A1:B1"/>
    <mergeCell ref="A2:F2"/>
    <mergeCell ref="E3:F3"/>
    <mergeCell ref="A4:B4"/>
    <mergeCell ref="A5:C5"/>
    <mergeCell ref="A6:C6"/>
    <mergeCell ref="A9:C9"/>
    <mergeCell ref="A14:C14"/>
    <mergeCell ref="A20:C20"/>
    <mergeCell ref="A23:C23"/>
    <mergeCell ref="A26:C26"/>
    <mergeCell ref="A29:C29"/>
    <mergeCell ref="A31:C31"/>
    <mergeCell ref="A34:C34"/>
    <mergeCell ref="A37:C37"/>
  </mergeCells>
  <pageMargins left="0.707638888888889" right="0.707638888888889" top="0.747916666666667" bottom="0.747916666666667" header="0.313888888888889" footer="0.313888888888889"/>
  <pageSetup paperSize="9" scale="61" fitToHeight="104" orientation="portrait"/>
  <headerFooter>
    <oddFooter>&amp;C第&amp;P页/共&amp;N页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D21"/>
  <sheetViews>
    <sheetView workbookViewId="0">
      <selection activeCell="A2" sqref="A2:D2"/>
    </sheetView>
  </sheetViews>
  <sheetFormatPr defaultColWidth="9" defaultRowHeight="13.5" outlineLevelCol="3"/>
  <cols>
    <col min="1" max="1" width="23.375" customWidth="1"/>
    <col min="2" max="2" width="23" customWidth="1"/>
    <col min="3" max="3" width="25.375" customWidth="1"/>
    <col min="4" max="4" width="18.875" customWidth="1"/>
  </cols>
  <sheetData>
    <row r="1" ht="25.5" customHeight="1" spans="1:1">
      <c r="A1" s="174"/>
    </row>
    <row r="2" ht="35.25" customHeight="1" spans="1:4">
      <c r="A2" s="378" t="s">
        <v>3298</v>
      </c>
      <c r="B2" s="378"/>
      <c r="C2" s="378"/>
      <c r="D2" s="378"/>
    </row>
    <row r="3" ht="30.75" customHeight="1" spans="4:4">
      <c r="D3" s="190" t="s">
        <v>5</v>
      </c>
    </row>
    <row r="4" s="190" customFormat="1" ht="38.25" customHeight="1" spans="1:4">
      <c r="A4" s="193" t="s">
        <v>3272</v>
      </c>
      <c r="B4" s="193" t="s">
        <v>3299</v>
      </c>
      <c r="C4" s="193" t="s">
        <v>3279</v>
      </c>
      <c r="D4" s="193" t="s">
        <v>3300</v>
      </c>
    </row>
    <row r="5" ht="23.25" customHeight="1" spans="1:4">
      <c r="A5" s="379"/>
      <c r="B5" s="379"/>
      <c r="C5" s="379"/>
      <c r="D5" s="379"/>
    </row>
    <row r="6" ht="23.25" customHeight="1" spans="1:4">
      <c r="A6" s="379"/>
      <c r="B6" s="379"/>
      <c r="C6" s="379"/>
      <c r="D6" s="379"/>
    </row>
    <row r="7" ht="23.25" customHeight="1" spans="1:4">
      <c r="A7" s="379"/>
      <c r="B7" s="379"/>
      <c r="C7" s="379"/>
      <c r="D7" s="379"/>
    </row>
    <row r="8" ht="23.25" customHeight="1" spans="1:4">
      <c r="A8" s="379"/>
      <c r="B8" s="379"/>
      <c r="C8" s="379"/>
      <c r="D8" s="379"/>
    </row>
    <row r="9" ht="23.25" customHeight="1" spans="1:4">
      <c r="A9" s="379"/>
      <c r="B9" s="379"/>
      <c r="C9" s="379"/>
      <c r="D9" s="379"/>
    </row>
    <row r="10" ht="23.25" customHeight="1" spans="1:4">
      <c r="A10" s="379"/>
      <c r="B10" s="379"/>
      <c r="C10" s="379"/>
      <c r="D10" s="379"/>
    </row>
    <row r="11" ht="23.25" customHeight="1" spans="1:4">
      <c r="A11" s="379"/>
      <c r="B11" s="379"/>
      <c r="C11" s="379"/>
      <c r="D11" s="379"/>
    </row>
    <row r="12" ht="23.25" customHeight="1" spans="1:4">
      <c r="A12" s="379"/>
      <c r="B12" s="379"/>
      <c r="C12" s="379"/>
      <c r="D12" s="379"/>
    </row>
    <row r="13" ht="23.25" customHeight="1" spans="1:4">
      <c r="A13" s="379"/>
      <c r="B13" s="379"/>
      <c r="C13" s="379"/>
      <c r="D13" s="379"/>
    </row>
    <row r="14" ht="23.25" customHeight="1" spans="1:4">
      <c r="A14" s="379"/>
      <c r="B14" s="379"/>
      <c r="C14" s="379"/>
      <c r="D14" s="379"/>
    </row>
    <row r="15" ht="23.25" customHeight="1" spans="1:4">
      <c r="A15" s="379"/>
      <c r="B15" s="379"/>
      <c r="C15" s="379"/>
      <c r="D15" s="379"/>
    </row>
    <row r="16" ht="23.25" customHeight="1" spans="1:4">
      <c r="A16" s="379"/>
      <c r="B16" s="379"/>
      <c r="C16" s="379"/>
      <c r="D16" s="379"/>
    </row>
    <row r="17" ht="23.25" customHeight="1" spans="1:4">
      <c r="A17" s="379"/>
      <c r="B17" s="379"/>
      <c r="C17" s="379"/>
      <c r="D17" s="379"/>
    </row>
    <row r="18" ht="23.25" customHeight="1" spans="1:4">
      <c r="A18" s="379"/>
      <c r="B18" s="379"/>
      <c r="C18" s="379"/>
      <c r="D18" s="379"/>
    </row>
    <row r="19" ht="23.25" customHeight="1" spans="1:4">
      <c r="A19" s="379"/>
      <c r="B19" s="379"/>
      <c r="C19" s="379"/>
      <c r="D19" s="379"/>
    </row>
    <row r="20" ht="23.25" customHeight="1" spans="1:4">
      <c r="A20" s="379"/>
      <c r="B20" s="379"/>
      <c r="C20" s="379"/>
      <c r="D20" s="379"/>
    </row>
    <row r="21" ht="23.25" customHeight="1" spans="1:4">
      <c r="A21" s="379"/>
      <c r="B21" s="379"/>
      <c r="C21" s="379"/>
      <c r="D21" s="379"/>
    </row>
  </sheetData>
  <mergeCells count="1">
    <mergeCell ref="A2:D2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C218"/>
  <sheetViews>
    <sheetView view="pageBreakPreview" zoomScaleNormal="100" zoomScaleSheetLayoutView="100" workbookViewId="0">
      <pane ySplit="4" topLeftCell="A5" activePane="bottomLeft" state="frozen"/>
      <selection/>
      <selection pane="bottomLeft" activeCell="B7" sqref="B7"/>
    </sheetView>
  </sheetViews>
  <sheetFormatPr defaultColWidth="9" defaultRowHeight="15.75" outlineLevelCol="2"/>
  <cols>
    <col min="1" max="1" width="60.625" style="173" customWidth="1"/>
    <col min="2" max="2" width="19.375" style="173" customWidth="1"/>
    <col min="3" max="3" width="12.875" style="173" hidden="1" customWidth="1"/>
    <col min="4" max="16384" width="9" style="173"/>
  </cols>
  <sheetData>
    <row r="1" s="169" customFormat="1" ht="24.95" customHeight="1" spans="1:1">
      <c r="A1" s="174"/>
    </row>
    <row r="2" s="170" customFormat="1" ht="24.95" customHeight="1" spans="1:3">
      <c r="A2" s="175" t="s">
        <v>3301</v>
      </c>
      <c r="B2" s="175"/>
      <c r="C2" s="175"/>
    </row>
    <row r="3" ht="24.95" customHeight="1" spans="2:2">
      <c r="B3" s="176" t="s">
        <v>3302</v>
      </c>
    </row>
    <row r="4" s="171" customFormat="1" ht="25.5" customHeight="1" spans="1:3">
      <c r="A4" s="177" t="s">
        <v>3096</v>
      </c>
      <c r="B4" s="177" t="s">
        <v>2670</v>
      </c>
      <c r="C4" s="177" t="s">
        <v>2671</v>
      </c>
    </row>
    <row r="5" s="172" customFormat="1" ht="25.5" customHeight="1" spans="1:3">
      <c r="A5" s="178" t="s">
        <v>3289</v>
      </c>
      <c r="B5" s="179">
        <v>2442</v>
      </c>
      <c r="C5" s="180" t="e">
        <v>#REF!</v>
      </c>
    </row>
    <row r="6" s="172" customFormat="1" ht="25.5" customHeight="1" spans="1:3">
      <c r="A6" s="178" t="s">
        <v>3303</v>
      </c>
      <c r="B6" s="374">
        <v>181</v>
      </c>
      <c r="C6" s="180" t="e">
        <v>#REF!</v>
      </c>
    </row>
    <row r="7" s="172" customFormat="1" ht="25.5" customHeight="1" spans="1:3">
      <c r="A7" s="178" t="s">
        <v>3290</v>
      </c>
      <c r="B7" s="374">
        <v>806.02</v>
      </c>
      <c r="C7" s="180"/>
    </row>
    <row r="8" s="172" customFormat="1" ht="25.5" customHeight="1" spans="1:3">
      <c r="A8" s="178" t="s">
        <v>3304</v>
      </c>
      <c r="B8" s="374">
        <v>180</v>
      </c>
      <c r="C8" s="180" t="e">
        <v>#REF!</v>
      </c>
    </row>
    <row r="9" s="172" customFormat="1" ht="25.5" customHeight="1" spans="1:3">
      <c r="A9" s="178" t="s">
        <v>3305</v>
      </c>
      <c r="B9" s="374">
        <v>200</v>
      </c>
      <c r="C9" s="180" t="e">
        <v>#REF!</v>
      </c>
    </row>
    <row r="10" s="172" customFormat="1" ht="25.5" customHeight="1" spans="1:3">
      <c r="A10" s="178" t="s">
        <v>3306</v>
      </c>
      <c r="B10" s="374">
        <v>200</v>
      </c>
      <c r="C10" s="180"/>
    </row>
    <row r="11" s="172" customFormat="1" ht="25.5" customHeight="1" spans="1:3">
      <c r="A11" s="178" t="s">
        <v>3307</v>
      </c>
      <c r="B11" s="374">
        <v>16</v>
      </c>
      <c r="C11" s="180" t="e">
        <v>#REF!</v>
      </c>
    </row>
    <row r="12" s="172" customFormat="1" ht="25.5" customHeight="1" spans="1:3">
      <c r="A12" s="178" t="s">
        <v>3308</v>
      </c>
      <c r="B12" s="374">
        <v>160</v>
      </c>
      <c r="C12" s="180" t="e">
        <v>#REF!</v>
      </c>
    </row>
    <row r="13" s="172" customFormat="1" ht="25.5" customHeight="1" spans="1:3">
      <c r="A13" s="178" t="s">
        <v>3309</v>
      </c>
      <c r="B13" s="374">
        <v>80</v>
      </c>
      <c r="C13" s="180" t="e">
        <v>#REF!</v>
      </c>
    </row>
    <row r="14" s="172" customFormat="1" ht="25.5" customHeight="1" spans="1:3">
      <c r="A14" s="178" t="s">
        <v>3310</v>
      </c>
      <c r="B14" s="374">
        <v>6.83</v>
      </c>
      <c r="C14" s="375"/>
    </row>
    <row r="15" s="172" customFormat="1" ht="25.5" customHeight="1" spans="1:3">
      <c r="A15" s="178" t="s">
        <v>3293</v>
      </c>
      <c r="B15" s="374">
        <v>582</v>
      </c>
      <c r="C15" s="187"/>
    </row>
    <row r="16" s="172" customFormat="1" ht="25.5" customHeight="1" spans="1:3">
      <c r="A16" s="178" t="s">
        <v>3311</v>
      </c>
      <c r="B16" s="374">
        <v>30</v>
      </c>
      <c r="C16" s="187"/>
    </row>
    <row r="17" s="172" customFormat="1" ht="25.5" customHeight="1" spans="1:3">
      <c r="A17" s="376"/>
      <c r="B17" s="188"/>
      <c r="C17" s="187"/>
    </row>
    <row r="18" s="172" customFormat="1" ht="25.5" customHeight="1" spans="1:3">
      <c r="A18" s="376"/>
      <c r="B18" s="188"/>
      <c r="C18" s="187"/>
    </row>
    <row r="19" s="172" customFormat="1" ht="25.5" customHeight="1" spans="1:3">
      <c r="A19" s="376"/>
      <c r="B19" s="188"/>
      <c r="C19" s="187"/>
    </row>
    <row r="20" s="172" customFormat="1" ht="25.5" customHeight="1" spans="1:3">
      <c r="A20" s="376"/>
      <c r="B20" s="188"/>
      <c r="C20" s="187"/>
    </row>
    <row r="21" s="172" customFormat="1" ht="25.5" customHeight="1" spans="1:3">
      <c r="A21" s="376"/>
      <c r="B21" s="188"/>
      <c r="C21" s="187"/>
    </row>
    <row r="22" s="172" customFormat="1" ht="25.5" customHeight="1" spans="1:3">
      <c r="A22" s="376"/>
      <c r="B22" s="188"/>
      <c r="C22" s="187"/>
    </row>
    <row r="23" s="172" customFormat="1" ht="25.5" customHeight="1" spans="1:3">
      <c r="A23" s="376"/>
      <c r="B23" s="188"/>
      <c r="C23" s="187"/>
    </row>
    <row r="24" s="172" customFormat="1" ht="25.5" customHeight="1" spans="1:3">
      <c r="A24" s="376"/>
      <c r="B24" s="188"/>
      <c r="C24" s="187"/>
    </row>
    <row r="25" s="172" customFormat="1" ht="25.5" customHeight="1" spans="1:3">
      <c r="A25" s="377"/>
      <c r="B25" s="188"/>
      <c r="C25" s="187"/>
    </row>
    <row r="26" s="172" customFormat="1" ht="18" customHeight="1" spans="1:3">
      <c r="A26" s="377"/>
      <c r="B26" s="188"/>
      <c r="C26" s="187"/>
    </row>
    <row r="27" ht="13.5" spans="1:3">
      <c r="A27" s="189"/>
      <c r="B27" s="189"/>
      <c r="C27" s="189"/>
    </row>
    <row r="28" ht="13.5" spans="1:3">
      <c r="A28" s="189"/>
      <c r="B28" s="189"/>
      <c r="C28" s="189"/>
    </row>
    <row r="29" ht="13.5" spans="1:3">
      <c r="A29" s="189"/>
      <c r="B29" s="189"/>
      <c r="C29" s="189"/>
    </row>
    <row r="30" ht="13.5" spans="1:3">
      <c r="A30" s="189"/>
      <c r="B30" s="189"/>
      <c r="C30" s="189"/>
    </row>
    <row r="31" ht="13.5" spans="1:3">
      <c r="A31" s="189"/>
      <c r="B31" s="189"/>
      <c r="C31" s="189"/>
    </row>
    <row r="32" ht="13.5" spans="1:3">
      <c r="A32" s="189"/>
      <c r="B32" s="189"/>
      <c r="C32" s="189"/>
    </row>
    <row r="33" ht="13.5" spans="1:3">
      <c r="A33" s="189"/>
      <c r="B33" s="189"/>
      <c r="C33" s="189"/>
    </row>
    <row r="34" ht="13.5" spans="1:3">
      <c r="A34" s="189"/>
      <c r="B34" s="189"/>
      <c r="C34" s="189"/>
    </row>
    <row r="35" ht="13.5" spans="1:3">
      <c r="A35" s="189"/>
      <c r="B35" s="189"/>
      <c r="C35" s="189"/>
    </row>
    <row r="36" ht="13.5" spans="1:3">
      <c r="A36" s="189"/>
      <c r="B36" s="189"/>
      <c r="C36" s="189"/>
    </row>
    <row r="37" ht="13.5" spans="1:3">
      <c r="A37" s="189"/>
      <c r="B37" s="189"/>
      <c r="C37" s="189"/>
    </row>
    <row r="38" ht="13.5" spans="1:3">
      <c r="A38" s="189"/>
      <c r="B38" s="189"/>
      <c r="C38" s="189"/>
    </row>
    <row r="39" ht="13.5" spans="1:3">
      <c r="A39" s="189"/>
      <c r="B39" s="189"/>
      <c r="C39" s="189"/>
    </row>
    <row r="40" ht="13.5" spans="1:3">
      <c r="A40" s="189"/>
      <c r="B40" s="189"/>
      <c r="C40" s="189"/>
    </row>
    <row r="41" ht="13.5" spans="1:3">
      <c r="A41" s="189"/>
      <c r="B41" s="189"/>
      <c r="C41" s="189"/>
    </row>
    <row r="42" ht="13.5" spans="1:3">
      <c r="A42" s="189"/>
      <c r="B42" s="189"/>
      <c r="C42" s="189"/>
    </row>
    <row r="43" ht="13.5" spans="1:3">
      <c r="A43" s="189"/>
      <c r="B43" s="189"/>
      <c r="C43" s="189"/>
    </row>
    <row r="44" ht="13.5" spans="1:3">
      <c r="A44" s="189"/>
      <c r="B44" s="189"/>
      <c r="C44" s="189"/>
    </row>
    <row r="45" ht="13.5" spans="1:3">
      <c r="A45" s="189"/>
      <c r="B45" s="189"/>
      <c r="C45" s="189"/>
    </row>
    <row r="46" ht="13.5" spans="1:3">
      <c r="A46" s="189"/>
      <c r="B46" s="189"/>
      <c r="C46" s="189"/>
    </row>
    <row r="47" ht="13.5" spans="1:3">
      <c r="A47" s="189"/>
      <c r="B47" s="189"/>
      <c r="C47" s="189"/>
    </row>
    <row r="48" ht="13.5" spans="1:3">
      <c r="A48" s="189"/>
      <c r="B48" s="189"/>
      <c r="C48" s="189"/>
    </row>
    <row r="49" ht="13.5" spans="1:3">
      <c r="A49" s="189"/>
      <c r="B49" s="189"/>
      <c r="C49" s="189"/>
    </row>
    <row r="50" ht="13.5" spans="1:3">
      <c r="A50" s="189"/>
      <c r="B50" s="189"/>
      <c r="C50" s="189"/>
    </row>
    <row r="51" ht="13.5" spans="1:3">
      <c r="A51" s="189"/>
      <c r="B51" s="189"/>
      <c r="C51" s="189"/>
    </row>
    <row r="52" ht="13.5" spans="1:3">
      <c r="A52" s="189"/>
      <c r="B52" s="189"/>
      <c r="C52" s="189"/>
    </row>
    <row r="53" ht="13.5" spans="1:3">
      <c r="A53" s="189"/>
      <c r="B53" s="189"/>
      <c r="C53" s="189"/>
    </row>
    <row r="54" ht="13.5" spans="1:3">
      <c r="A54" s="189"/>
      <c r="B54" s="189"/>
      <c r="C54" s="189"/>
    </row>
    <row r="55" ht="13.5" spans="1:3">
      <c r="A55" s="189"/>
      <c r="B55" s="189"/>
      <c r="C55" s="189"/>
    </row>
    <row r="56" ht="13.5" spans="1:3">
      <c r="A56" s="189"/>
      <c r="B56" s="189"/>
      <c r="C56" s="189"/>
    </row>
    <row r="57" ht="13.5" spans="1:3">
      <c r="A57" s="189"/>
      <c r="B57" s="189"/>
      <c r="C57" s="189"/>
    </row>
    <row r="58" ht="13.5" spans="1:3">
      <c r="A58" s="189"/>
      <c r="B58" s="189"/>
      <c r="C58" s="189"/>
    </row>
    <row r="59" ht="13.5" spans="1:3">
      <c r="A59" s="189"/>
      <c r="B59" s="189"/>
      <c r="C59" s="189"/>
    </row>
    <row r="60" ht="13.5" spans="1:3">
      <c r="A60" s="189"/>
      <c r="B60" s="189"/>
      <c r="C60" s="189"/>
    </row>
    <row r="61" ht="13.5" spans="1:3">
      <c r="A61" s="189"/>
      <c r="B61" s="189"/>
      <c r="C61" s="189"/>
    </row>
    <row r="62" ht="13.5" spans="1:3">
      <c r="A62" s="189"/>
      <c r="B62" s="189"/>
      <c r="C62" s="189"/>
    </row>
    <row r="63" ht="13.5" spans="1:3">
      <c r="A63" s="189"/>
      <c r="B63" s="189"/>
      <c r="C63" s="189"/>
    </row>
    <row r="64" ht="13.5" spans="1:3">
      <c r="A64" s="189"/>
      <c r="B64" s="189"/>
      <c r="C64" s="189"/>
    </row>
    <row r="65" ht="13.5" spans="1:3">
      <c r="A65" s="189"/>
      <c r="B65" s="189"/>
      <c r="C65" s="189"/>
    </row>
    <row r="66" ht="13.5" spans="1:3">
      <c r="A66" s="189"/>
      <c r="B66" s="189"/>
      <c r="C66" s="189"/>
    </row>
    <row r="67" ht="13.5" spans="1:3">
      <c r="A67" s="189"/>
      <c r="B67" s="189"/>
      <c r="C67" s="189"/>
    </row>
    <row r="68" ht="13.5" spans="1:3">
      <c r="A68" s="189"/>
      <c r="B68" s="189"/>
      <c r="C68" s="189"/>
    </row>
    <row r="69" ht="13.5" spans="1:3">
      <c r="A69" s="189"/>
      <c r="B69" s="189"/>
      <c r="C69" s="189"/>
    </row>
    <row r="70" ht="13.5" spans="1:3">
      <c r="A70" s="189"/>
      <c r="B70" s="189"/>
      <c r="C70" s="189"/>
    </row>
    <row r="71" ht="13.5" spans="1:3">
      <c r="A71" s="189"/>
      <c r="B71" s="189"/>
      <c r="C71" s="189"/>
    </row>
    <row r="72" ht="13.5" spans="1:3">
      <c r="A72" s="189"/>
      <c r="B72" s="189"/>
      <c r="C72" s="189"/>
    </row>
    <row r="73" ht="13.5" spans="1:3">
      <c r="A73" s="189"/>
      <c r="B73" s="189"/>
      <c r="C73" s="189"/>
    </row>
    <row r="74" ht="13.5" spans="1:3">
      <c r="A74" s="189"/>
      <c r="B74" s="189"/>
      <c r="C74" s="189"/>
    </row>
    <row r="75" ht="13.5" spans="1:3">
      <c r="A75" s="189"/>
      <c r="B75" s="189"/>
      <c r="C75" s="189"/>
    </row>
    <row r="76" ht="13.5" spans="1:3">
      <c r="A76" s="189"/>
      <c r="B76" s="189"/>
      <c r="C76" s="189"/>
    </row>
    <row r="77" ht="13.5" spans="1:3">
      <c r="A77" s="189"/>
      <c r="B77" s="189"/>
      <c r="C77" s="189"/>
    </row>
    <row r="78" ht="13.5" spans="1:3">
      <c r="A78" s="189"/>
      <c r="B78" s="189"/>
      <c r="C78" s="189"/>
    </row>
    <row r="79" ht="13.5" spans="1:3">
      <c r="A79" s="189"/>
      <c r="B79" s="189"/>
      <c r="C79" s="189"/>
    </row>
    <row r="80" ht="13.5" spans="1:3">
      <c r="A80" s="189"/>
      <c r="B80" s="189"/>
      <c r="C80" s="189"/>
    </row>
    <row r="81" ht="13.5" spans="1:3">
      <c r="A81" s="189"/>
      <c r="B81" s="189"/>
      <c r="C81" s="189"/>
    </row>
    <row r="82" ht="13.5" spans="1:3">
      <c r="A82" s="189"/>
      <c r="B82" s="189"/>
      <c r="C82" s="189"/>
    </row>
    <row r="83" ht="13.5" spans="1:3">
      <c r="A83" s="189"/>
      <c r="B83" s="189"/>
      <c r="C83" s="189"/>
    </row>
    <row r="84" ht="13.5" spans="1:3">
      <c r="A84" s="189"/>
      <c r="B84" s="189"/>
      <c r="C84" s="189"/>
    </row>
    <row r="85" ht="13.5" spans="1:3">
      <c r="A85" s="189"/>
      <c r="B85" s="189"/>
      <c r="C85" s="189"/>
    </row>
    <row r="86" ht="13.5" spans="1:3">
      <c r="A86" s="189"/>
      <c r="B86" s="189"/>
      <c r="C86" s="189"/>
    </row>
    <row r="87" ht="13.5" spans="1:3">
      <c r="A87" s="189"/>
      <c r="B87" s="189"/>
      <c r="C87" s="189"/>
    </row>
    <row r="88" ht="13.5" spans="1:3">
      <c r="A88" s="189"/>
      <c r="B88" s="189"/>
      <c r="C88" s="189"/>
    </row>
    <row r="89" ht="13.5" spans="1:3">
      <c r="A89" s="189"/>
      <c r="B89" s="189"/>
      <c r="C89" s="189"/>
    </row>
    <row r="90" ht="13.5" spans="1:3">
      <c r="A90" s="189"/>
      <c r="B90" s="189"/>
      <c r="C90" s="189"/>
    </row>
    <row r="91" ht="13.5" spans="1:3">
      <c r="A91" s="189"/>
      <c r="B91" s="189"/>
      <c r="C91" s="189"/>
    </row>
    <row r="92" ht="13.5" spans="1:3">
      <c r="A92" s="189"/>
      <c r="B92" s="189"/>
      <c r="C92" s="189"/>
    </row>
    <row r="93" ht="13.5" spans="1:3">
      <c r="A93" s="189"/>
      <c r="B93" s="189"/>
      <c r="C93" s="189"/>
    </row>
    <row r="94" ht="13.5" spans="1:3">
      <c r="A94" s="189"/>
      <c r="B94" s="189"/>
      <c r="C94" s="189"/>
    </row>
    <row r="95" ht="13.5" spans="1:3">
      <c r="A95" s="189"/>
      <c r="B95" s="189"/>
      <c r="C95" s="189"/>
    </row>
    <row r="96" ht="13.5" spans="1:3">
      <c r="A96" s="189"/>
      <c r="B96" s="189"/>
      <c r="C96" s="189"/>
    </row>
    <row r="97" ht="13.5" spans="1:3">
      <c r="A97" s="189"/>
      <c r="B97" s="189"/>
      <c r="C97" s="189"/>
    </row>
    <row r="98" ht="13.5" spans="1:3">
      <c r="A98" s="189"/>
      <c r="B98" s="189"/>
      <c r="C98" s="189"/>
    </row>
    <row r="99" ht="13.5" spans="1:3">
      <c r="A99" s="189"/>
      <c r="B99" s="189"/>
      <c r="C99" s="189"/>
    </row>
    <row r="100" ht="13.5" spans="1:3">
      <c r="A100" s="189"/>
      <c r="B100" s="189"/>
      <c r="C100" s="189"/>
    </row>
    <row r="101" ht="13.5" spans="1:3">
      <c r="A101" s="189"/>
      <c r="B101" s="189"/>
      <c r="C101" s="189"/>
    </row>
    <row r="102" ht="13.5" spans="1:3">
      <c r="A102" s="189"/>
      <c r="B102" s="189"/>
      <c r="C102" s="189"/>
    </row>
    <row r="103" ht="13.5" spans="1:3">
      <c r="A103" s="189"/>
      <c r="B103" s="189"/>
      <c r="C103" s="189"/>
    </row>
    <row r="104" ht="13.5" spans="1:3">
      <c r="A104" s="189"/>
      <c r="B104" s="189"/>
      <c r="C104" s="189"/>
    </row>
    <row r="105" ht="13.5" spans="1:3">
      <c r="A105" s="189"/>
      <c r="B105" s="189"/>
      <c r="C105" s="189"/>
    </row>
    <row r="106" ht="13.5" spans="1:3">
      <c r="A106" s="189"/>
      <c r="B106" s="189"/>
      <c r="C106" s="189"/>
    </row>
    <row r="107" ht="13.5" spans="1:3">
      <c r="A107" s="189"/>
      <c r="B107" s="189"/>
      <c r="C107" s="189"/>
    </row>
    <row r="108" ht="13.5" spans="1:3">
      <c r="A108" s="189"/>
      <c r="B108" s="189"/>
      <c r="C108" s="189"/>
    </row>
    <row r="109" ht="13.5" spans="1:3">
      <c r="A109" s="189"/>
      <c r="B109" s="189"/>
      <c r="C109" s="189"/>
    </row>
    <row r="110" ht="13.5" spans="1:3">
      <c r="A110" s="189"/>
      <c r="B110" s="189"/>
      <c r="C110" s="189"/>
    </row>
    <row r="111" ht="13.5" spans="1:3">
      <c r="A111" s="189"/>
      <c r="B111" s="189"/>
      <c r="C111" s="189"/>
    </row>
    <row r="112" ht="13.5" spans="1:3">
      <c r="A112" s="189"/>
      <c r="B112" s="189"/>
      <c r="C112" s="189"/>
    </row>
    <row r="113" ht="13.5" spans="1:3">
      <c r="A113" s="189"/>
      <c r="B113" s="189"/>
      <c r="C113" s="189"/>
    </row>
    <row r="114" ht="13.5" spans="1:3">
      <c r="A114" s="189"/>
      <c r="B114" s="189"/>
      <c r="C114" s="189"/>
    </row>
    <row r="115" ht="13.5" spans="1:3">
      <c r="A115" s="189"/>
      <c r="B115" s="189"/>
      <c r="C115" s="189"/>
    </row>
    <row r="116" ht="13.5" spans="1:3">
      <c r="A116" s="189"/>
      <c r="B116" s="189"/>
      <c r="C116" s="189"/>
    </row>
    <row r="117" ht="13.5" spans="1:3">
      <c r="A117" s="189"/>
      <c r="B117" s="189"/>
      <c r="C117" s="189"/>
    </row>
    <row r="118" ht="13.5" spans="1:3">
      <c r="A118" s="189"/>
      <c r="B118" s="189"/>
      <c r="C118" s="189"/>
    </row>
    <row r="119" ht="13.5" spans="1:3">
      <c r="A119" s="189"/>
      <c r="B119" s="189"/>
      <c r="C119" s="189"/>
    </row>
    <row r="120" ht="13.5" spans="1:3">
      <c r="A120" s="189"/>
      <c r="B120" s="189"/>
      <c r="C120" s="189"/>
    </row>
    <row r="121" ht="13.5" spans="1:3">
      <c r="A121" s="189"/>
      <c r="B121" s="189"/>
      <c r="C121" s="189"/>
    </row>
    <row r="122" ht="13.5" spans="1:3">
      <c r="A122" s="189"/>
      <c r="B122" s="189"/>
      <c r="C122" s="189"/>
    </row>
    <row r="123" ht="13.5" spans="1:3">
      <c r="A123" s="189"/>
      <c r="B123" s="189"/>
      <c r="C123" s="189"/>
    </row>
    <row r="124" ht="13.5" spans="1:3">
      <c r="A124" s="189"/>
      <c r="B124" s="189"/>
      <c r="C124" s="189"/>
    </row>
    <row r="125" ht="13.5" spans="1:3">
      <c r="A125" s="189"/>
      <c r="B125" s="189"/>
      <c r="C125" s="189"/>
    </row>
    <row r="126" ht="13.5" spans="1:3">
      <c r="A126" s="189"/>
      <c r="B126" s="189"/>
      <c r="C126" s="189"/>
    </row>
    <row r="127" ht="13.5" spans="1:3">
      <c r="A127" s="189"/>
      <c r="B127" s="189"/>
      <c r="C127" s="189"/>
    </row>
    <row r="128" ht="13.5" spans="1:3">
      <c r="A128" s="189"/>
      <c r="B128" s="189"/>
      <c r="C128" s="189"/>
    </row>
    <row r="129" ht="13.5" spans="1:3">
      <c r="A129" s="189"/>
      <c r="B129" s="189"/>
      <c r="C129" s="189"/>
    </row>
    <row r="130" ht="13.5" spans="1:3">
      <c r="A130" s="189"/>
      <c r="B130" s="189"/>
      <c r="C130" s="189"/>
    </row>
    <row r="131" ht="13.5" spans="1:3">
      <c r="A131" s="189"/>
      <c r="B131" s="189"/>
      <c r="C131" s="189"/>
    </row>
    <row r="132" ht="13.5" spans="1:3">
      <c r="A132" s="189"/>
      <c r="B132" s="189"/>
      <c r="C132" s="189"/>
    </row>
    <row r="133" ht="13.5" spans="1:3">
      <c r="A133" s="189"/>
      <c r="B133" s="189"/>
      <c r="C133" s="189"/>
    </row>
    <row r="134" ht="13.5" spans="1:3">
      <c r="A134" s="189"/>
      <c r="B134" s="189"/>
      <c r="C134" s="189"/>
    </row>
    <row r="135" ht="13.5" spans="1:3">
      <c r="A135" s="189"/>
      <c r="B135" s="189"/>
      <c r="C135" s="189"/>
    </row>
    <row r="136" ht="13.5" spans="1:3">
      <c r="A136" s="189"/>
      <c r="B136" s="189"/>
      <c r="C136" s="189"/>
    </row>
    <row r="137" ht="13.5" spans="1:3">
      <c r="A137" s="189"/>
      <c r="B137" s="189"/>
      <c r="C137" s="189"/>
    </row>
    <row r="138" ht="13.5" spans="1:3">
      <c r="A138" s="189"/>
      <c r="B138" s="189"/>
      <c r="C138" s="189"/>
    </row>
    <row r="139" ht="13.5" spans="1:3">
      <c r="A139" s="189"/>
      <c r="B139" s="189"/>
      <c r="C139" s="189"/>
    </row>
    <row r="140" ht="13.5" spans="1:3">
      <c r="A140" s="189"/>
      <c r="B140" s="189"/>
      <c r="C140" s="189"/>
    </row>
    <row r="141" ht="13.5" spans="1:3">
      <c r="A141" s="189"/>
      <c r="B141" s="189"/>
      <c r="C141" s="189"/>
    </row>
    <row r="142" ht="13.5" spans="1:3">
      <c r="A142" s="189"/>
      <c r="B142" s="189"/>
      <c r="C142" s="189"/>
    </row>
    <row r="143" ht="13.5" spans="1:3">
      <c r="A143" s="189"/>
      <c r="B143" s="189"/>
      <c r="C143" s="189"/>
    </row>
    <row r="144" ht="13.5" spans="1:3">
      <c r="A144" s="189"/>
      <c r="B144" s="189"/>
      <c r="C144" s="189"/>
    </row>
    <row r="145" ht="13.5" spans="1:3">
      <c r="A145" s="189"/>
      <c r="B145" s="189"/>
      <c r="C145" s="189"/>
    </row>
    <row r="146" ht="13.5" spans="1:3">
      <c r="A146" s="189"/>
      <c r="B146" s="189"/>
      <c r="C146" s="189"/>
    </row>
    <row r="147" ht="13.5" spans="1:3">
      <c r="A147" s="189"/>
      <c r="B147" s="189"/>
      <c r="C147" s="189"/>
    </row>
    <row r="148" ht="13.5" spans="1:3">
      <c r="A148" s="189"/>
      <c r="B148" s="189"/>
      <c r="C148" s="189"/>
    </row>
    <row r="149" ht="13.5" spans="1:3">
      <c r="A149" s="189"/>
      <c r="B149" s="189"/>
      <c r="C149" s="189"/>
    </row>
    <row r="150" ht="13.5" spans="1:3">
      <c r="A150" s="189"/>
      <c r="B150" s="189"/>
      <c r="C150" s="189"/>
    </row>
    <row r="151" ht="13.5" spans="1:3">
      <c r="A151" s="189"/>
      <c r="B151" s="189"/>
      <c r="C151" s="189"/>
    </row>
    <row r="152" ht="13.5" spans="1:3">
      <c r="A152" s="189"/>
      <c r="B152" s="189"/>
      <c r="C152" s="189"/>
    </row>
    <row r="153" ht="13.5" spans="1:3">
      <c r="A153" s="189"/>
      <c r="B153" s="189"/>
      <c r="C153" s="189"/>
    </row>
    <row r="154" ht="13.5" spans="1:3">
      <c r="A154" s="189"/>
      <c r="B154" s="189"/>
      <c r="C154" s="189"/>
    </row>
    <row r="155" ht="13.5" spans="1:3">
      <c r="A155" s="189"/>
      <c r="B155" s="189"/>
      <c r="C155" s="189"/>
    </row>
    <row r="156" ht="13.5" spans="1:3">
      <c r="A156" s="189"/>
      <c r="B156" s="189"/>
      <c r="C156" s="189"/>
    </row>
    <row r="157" ht="13.5" spans="1:3">
      <c r="A157" s="189"/>
      <c r="B157" s="189"/>
      <c r="C157" s="189"/>
    </row>
    <row r="158" ht="13.5" spans="1:3">
      <c r="A158" s="189"/>
      <c r="B158" s="189"/>
      <c r="C158" s="189"/>
    </row>
    <row r="159" ht="13.5" spans="1:3">
      <c r="A159" s="189"/>
      <c r="B159" s="189"/>
      <c r="C159" s="189"/>
    </row>
    <row r="160" ht="13.5" spans="1:3">
      <c r="A160" s="189"/>
      <c r="B160" s="189"/>
      <c r="C160" s="189"/>
    </row>
    <row r="161" ht="13.5" spans="1:3">
      <c r="A161" s="189"/>
      <c r="B161" s="189"/>
      <c r="C161" s="189"/>
    </row>
    <row r="162" ht="13.5" spans="1:3">
      <c r="A162" s="189"/>
      <c r="B162" s="189"/>
      <c r="C162" s="189"/>
    </row>
    <row r="163" ht="13.5" spans="1:3">
      <c r="A163" s="189"/>
      <c r="B163" s="189"/>
      <c r="C163" s="189"/>
    </row>
    <row r="164" ht="13.5" spans="1:3">
      <c r="A164" s="189"/>
      <c r="B164" s="189"/>
      <c r="C164" s="189"/>
    </row>
    <row r="165" ht="13.5" spans="1:3">
      <c r="A165" s="189"/>
      <c r="B165" s="189"/>
      <c r="C165" s="189"/>
    </row>
    <row r="166" ht="13.5" spans="1:3">
      <c r="A166" s="189"/>
      <c r="B166" s="189"/>
      <c r="C166" s="189"/>
    </row>
    <row r="167" ht="13.5" spans="1:3">
      <c r="A167" s="189"/>
      <c r="B167" s="189"/>
      <c r="C167" s="189"/>
    </row>
    <row r="168" ht="13.5" spans="1:3">
      <c r="A168" s="189"/>
      <c r="B168" s="189"/>
      <c r="C168" s="189"/>
    </row>
    <row r="169" ht="13.5" spans="1:3">
      <c r="A169" s="189"/>
      <c r="B169" s="189"/>
      <c r="C169" s="189"/>
    </row>
    <row r="170" ht="13.5" spans="1:3">
      <c r="A170" s="189"/>
      <c r="B170" s="189"/>
      <c r="C170" s="189"/>
    </row>
    <row r="171" ht="13.5" spans="1:3">
      <c r="A171" s="189"/>
      <c r="B171" s="189"/>
      <c r="C171" s="189"/>
    </row>
    <row r="172" ht="13.5" spans="1:3">
      <c r="A172" s="189"/>
      <c r="B172" s="189"/>
      <c r="C172" s="189"/>
    </row>
    <row r="173" ht="13.5" spans="1:3">
      <c r="A173" s="189"/>
      <c r="B173" s="189"/>
      <c r="C173" s="189"/>
    </row>
    <row r="174" ht="13.5" spans="1:3">
      <c r="A174" s="189"/>
      <c r="B174" s="189"/>
      <c r="C174" s="189"/>
    </row>
    <row r="175" ht="13.5" spans="1:3">
      <c r="A175" s="189"/>
      <c r="B175" s="189"/>
      <c r="C175" s="189"/>
    </row>
    <row r="176" ht="13.5" spans="1:3">
      <c r="A176" s="189"/>
      <c r="B176" s="189"/>
      <c r="C176" s="189"/>
    </row>
    <row r="177" ht="13.5" spans="1:3">
      <c r="A177" s="189"/>
      <c r="B177" s="189"/>
      <c r="C177" s="189"/>
    </row>
    <row r="178" ht="13.5" spans="1:3">
      <c r="A178" s="189"/>
      <c r="B178" s="189"/>
      <c r="C178" s="189"/>
    </row>
    <row r="179" ht="13.5" spans="1:3">
      <c r="A179" s="189"/>
      <c r="B179" s="189"/>
      <c r="C179" s="189"/>
    </row>
    <row r="180" ht="13.5" spans="1:3">
      <c r="A180" s="189"/>
      <c r="B180" s="189"/>
      <c r="C180" s="189"/>
    </row>
    <row r="181" ht="13.5" spans="1:3">
      <c r="A181" s="189"/>
      <c r="B181" s="189"/>
      <c r="C181" s="189"/>
    </row>
    <row r="182" ht="13.5" spans="1:3">
      <c r="A182" s="189"/>
      <c r="B182" s="189"/>
      <c r="C182" s="189"/>
    </row>
    <row r="183" ht="13.5" spans="1:3">
      <c r="A183" s="189"/>
      <c r="B183" s="189"/>
      <c r="C183" s="189"/>
    </row>
    <row r="184" ht="13.5" spans="1:3">
      <c r="A184" s="189"/>
      <c r="B184" s="189"/>
      <c r="C184" s="189"/>
    </row>
    <row r="185" ht="13.5" spans="1:3">
      <c r="A185" s="189"/>
      <c r="B185" s="189"/>
      <c r="C185" s="189"/>
    </row>
    <row r="186" ht="13.5" spans="1:3">
      <c r="A186" s="189"/>
      <c r="B186" s="189"/>
      <c r="C186" s="189"/>
    </row>
    <row r="187" ht="13.5" spans="1:3">
      <c r="A187" s="189"/>
      <c r="B187" s="189"/>
      <c r="C187" s="189"/>
    </row>
    <row r="188" ht="13.5" spans="1:3">
      <c r="A188" s="189"/>
      <c r="B188" s="189"/>
      <c r="C188" s="189"/>
    </row>
    <row r="189" ht="13.5" spans="1:3">
      <c r="A189" s="189"/>
      <c r="B189" s="189"/>
      <c r="C189" s="189"/>
    </row>
    <row r="190" ht="13.5" spans="1:3">
      <c r="A190" s="189"/>
      <c r="B190" s="189"/>
      <c r="C190" s="189"/>
    </row>
    <row r="191" ht="13.5" spans="1:3">
      <c r="A191" s="189"/>
      <c r="B191" s="189"/>
      <c r="C191" s="189"/>
    </row>
    <row r="192" ht="13.5" spans="1:3">
      <c r="A192" s="189"/>
      <c r="B192" s="189"/>
      <c r="C192" s="189"/>
    </row>
    <row r="193" ht="13.5" spans="1:3">
      <c r="A193" s="189"/>
      <c r="B193" s="189"/>
      <c r="C193" s="189"/>
    </row>
    <row r="194" ht="13.5" spans="1:3">
      <c r="A194" s="189"/>
      <c r="B194" s="189"/>
      <c r="C194" s="189"/>
    </row>
    <row r="195" ht="13.5" spans="1:3">
      <c r="A195" s="189"/>
      <c r="B195" s="189"/>
      <c r="C195" s="189"/>
    </row>
    <row r="196" ht="13.5" spans="1:3">
      <c r="A196" s="189"/>
      <c r="B196" s="189"/>
      <c r="C196" s="189"/>
    </row>
    <row r="197" ht="13.5" spans="1:3">
      <c r="A197" s="189"/>
      <c r="B197" s="189"/>
      <c r="C197" s="189"/>
    </row>
    <row r="198" ht="13.5" spans="1:3">
      <c r="A198" s="189"/>
      <c r="B198" s="189"/>
      <c r="C198" s="189"/>
    </row>
    <row r="199" ht="13.5" spans="1:3">
      <c r="A199" s="189"/>
      <c r="B199" s="189"/>
      <c r="C199" s="189"/>
    </row>
    <row r="200" ht="13.5" spans="1:3">
      <c r="A200" s="189"/>
      <c r="B200" s="189"/>
      <c r="C200" s="189"/>
    </row>
    <row r="201" ht="13.5" spans="1:3">
      <c r="A201" s="189"/>
      <c r="B201" s="189"/>
      <c r="C201" s="189"/>
    </row>
    <row r="202" ht="13.5" spans="1:3">
      <c r="A202" s="189"/>
      <c r="B202" s="189"/>
      <c r="C202" s="189"/>
    </row>
    <row r="203" ht="13.5" spans="1:3">
      <c r="A203" s="189"/>
      <c r="B203" s="189"/>
      <c r="C203" s="189"/>
    </row>
    <row r="204" ht="13.5" spans="1:3">
      <c r="A204" s="189"/>
      <c r="B204" s="189"/>
      <c r="C204" s="189"/>
    </row>
    <row r="205" ht="13.5" spans="1:3">
      <c r="A205" s="189"/>
      <c r="B205" s="189"/>
      <c r="C205" s="189"/>
    </row>
    <row r="206" ht="13.5" spans="1:3">
      <c r="A206" s="189"/>
      <c r="B206" s="189"/>
      <c r="C206" s="189"/>
    </row>
    <row r="207" ht="13.5" spans="1:3">
      <c r="A207" s="189"/>
      <c r="B207" s="189"/>
      <c r="C207" s="189"/>
    </row>
    <row r="208" ht="13.5" spans="1:3">
      <c r="A208" s="189"/>
      <c r="B208" s="189"/>
      <c r="C208" s="189"/>
    </row>
    <row r="209" ht="13.5" spans="1:3">
      <c r="A209" s="189"/>
      <c r="B209" s="189"/>
      <c r="C209" s="189"/>
    </row>
    <row r="210" ht="13.5" spans="1:3">
      <c r="A210" s="189"/>
      <c r="B210" s="189"/>
      <c r="C210" s="189"/>
    </row>
    <row r="211" ht="13.5" spans="1:3">
      <c r="A211" s="189"/>
      <c r="B211" s="189"/>
      <c r="C211" s="189"/>
    </row>
    <row r="212" ht="13.5" spans="1:3">
      <c r="A212" s="189"/>
      <c r="B212" s="189"/>
      <c r="C212" s="189"/>
    </row>
    <row r="213" ht="13.5" spans="1:3">
      <c r="A213" s="189"/>
      <c r="B213" s="189"/>
      <c r="C213" s="189"/>
    </row>
    <row r="214" ht="13.5" spans="1:3">
      <c r="A214" s="189"/>
      <c r="B214" s="189"/>
      <c r="C214" s="189"/>
    </row>
    <row r="215" ht="13.5" spans="1:3">
      <c r="A215" s="189"/>
      <c r="B215" s="189"/>
      <c r="C215" s="189"/>
    </row>
    <row r="216" ht="13.5" spans="1:3">
      <c r="A216" s="189"/>
      <c r="B216" s="189"/>
      <c r="C216" s="189"/>
    </row>
    <row r="217" ht="13.5" spans="1:3">
      <c r="A217" s="189"/>
      <c r="B217" s="189"/>
      <c r="C217" s="189"/>
    </row>
    <row r="218" ht="13.5" spans="1:3">
      <c r="A218" s="189"/>
      <c r="B218" s="189"/>
      <c r="C218" s="189"/>
    </row>
  </sheetData>
  <mergeCells count="1">
    <mergeCell ref="A2:C2"/>
  </mergeCells>
  <printOptions horizontalCentered="1"/>
  <pageMargins left="0.786805555555556" right="0.786805555555556" top="0.786805555555556" bottom="0.786805555555556" header="0.313888888888889" footer="0.313888888888889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40"/>
  <sheetViews>
    <sheetView showZeros="0" workbookViewId="0">
      <pane xSplit="1" ySplit="4" topLeftCell="B29" activePane="bottomRight" state="frozen"/>
      <selection/>
      <selection pane="topRight"/>
      <selection pane="bottomLeft"/>
      <selection pane="bottomRight" activeCell="D31" sqref="D31:D33"/>
    </sheetView>
  </sheetViews>
  <sheetFormatPr defaultColWidth="9" defaultRowHeight="14.25" outlineLevelCol="6"/>
  <cols>
    <col min="1" max="1" width="27.875" style="571" customWidth="1"/>
    <col min="2" max="2" width="16" style="572" customWidth="1"/>
    <col min="3" max="3" width="15.375" style="572" customWidth="1"/>
    <col min="4" max="4" width="14" style="572" customWidth="1"/>
    <col min="5" max="5" width="13.125" style="572" customWidth="1"/>
    <col min="6" max="6" width="14" style="572" customWidth="1"/>
    <col min="7" max="16384" width="9" style="572"/>
  </cols>
  <sheetData>
    <row r="1" ht="24" customHeight="1" spans="1:1">
      <c r="A1" s="469"/>
    </row>
    <row r="2" ht="32.25" customHeight="1" spans="1:6">
      <c r="A2" s="470" t="s">
        <v>4</v>
      </c>
      <c r="B2" s="470"/>
      <c r="C2" s="470"/>
      <c r="D2" s="470"/>
      <c r="E2" s="470"/>
      <c r="F2" s="470"/>
    </row>
    <row r="3" ht="18" customHeight="1" spans="1:7">
      <c r="A3" s="471"/>
      <c r="E3" s="573" t="s">
        <v>5</v>
      </c>
      <c r="F3" s="573"/>
      <c r="G3" s="574"/>
    </row>
    <row r="4" ht="51.75" customHeight="1" spans="1:7">
      <c r="A4" s="504" t="s">
        <v>6</v>
      </c>
      <c r="B4" s="564" t="s">
        <v>7</v>
      </c>
      <c r="C4" s="564" t="s">
        <v>8</v>
      </c>
      <c r="D4" s="564" t="s">
        <v>9</v>
      </c>
      <c r="E4" s="564" t="s">
        <v>10</v>
      </c>
      <c r="F4" s="564" t="s">
        <v>11</v>
      </c>
      <c r="G4" s="565" t="s">
        <v>12</v>
      </c>
    </row>
    <row r="5" s="568" customFormat="1" ht="24" customHeight="1" spans="1:7">
      <c r="A5" s="492" t="s">
        <v>13</v>
      </c>
      <c r="B5" s="575">
        <f>SUM(B6,B21)</f>
        <v>48575</v>
      </c>
      <c r="C5" s="575">
        <f>SUM(C6,C21)</f>
        <v>48575</v>
      </c>
      <c r="D5" s="575">
        <f>SUM(D6,D21)</f>
        <v>49067</v>
      </c>
      <c r="E5" s="524">
        <f ca="1">IFERROR(ROUND((D5/C5)*100,2),"")</f>
        <v>101.01</v>
      </c>
      <c r="F5" s="566">
        <f ca="1">IFERROR(ROUND(D5/G5*100,2),"")</f>
        <v>111.11</v>
      </c>
      <c r="G5" s="568">
        <v>44159</v>
      </c>
    </row>
    <row r="6" s="569" customFormat="1" ht="24" customHeight="1" spans="1:7">
      <c r="A6" s="523" t="s">
        <v>14</v>
      </c>
      <c r="B6" s="576">
        <f>SUM(B7:B20)</f>
        <v>43518</v>
      </c>
      <c r="C6" s="576">
        <f>SUM(C7:C20)</f>
        <v>43518</v>
      </c>
      <c r="D6" s="576">
        <f>SUM(D7:D20)</f>
        <v>34533</v>
      </c>
      <c r="E6" s="524">
        <f ca="1" t="shared" ref="E6:E40" si="0">IFERROR(ROUND((D6/C6)*100,2),"")</f>
        <v>79.35</v>
      </c>
      <c r="F6" s="566">
        <f ca="1" t="shared" ref="F6:F40" si="1">IFERROR(ROUND(D6/G6*100,2),"")</f>
        <v>100.15</v>
      </c>
      <c r="G6" s="569">
        <v>34482</v>
      </c>
    </row>
    <row r="7" s="570" customFormat="1" ht="24" customHeight="1" spans="1:7">
      <c r="A7" s="525" t="s">
        <v>15</v>
      </c>
      <c r="B7" s="527">
        <v>20160</v>
      </c>
      <c r="C7" s="527">
        <v>20160</v>
      </c>
      <c r="D7" s="526">
        <v>10982</v>
      </c>
      <c r="E7" s="524">
        <f ca="1" t="shared" si="0"/>
        <v>54.47</v>
      </c>
      <c r="F7" s="566">
        <f ca="1" t="shared" si="1"/>
        <v>104.38</v>
      </c>
      <c r="G7" s="570">
        <v>10521</v>
      </c>
    </row>
    <row r="8" s="570" customFormat="1" ht="24" customHeight="1" spans="1:6">
      <c r="A8" s="525" t="s">
        <v>16</v>
      </c>
      <c r="B8" s="527"/>
      <c r="C8" s="527"/>
      <c r="D8" s="526"/>
      <c r="E8" s="524" t="str">
        <f ca="1" t="shared" si="0"/>
        <v/>
      </c>
      <c r="F8" s="566" t="str">
        <f ca="1" t="shared" si="1"/>
        <v/>
      </c>
    </row>
    <row r="9" s="570" customFormat="1" ht="24" customHeight="1" spans="1:7">
      <c r="A9" s="525" t="s">
        <v>17</v>
      </c>
      <c r="B9" s="527">
        <v>5508</v>
      </c>
      <c r="C9" s="527">
        <v>5508</v>
      </c>
      <c r="D9" s="526">
        <v>4970</v>
      </c>
      <c r="E9" s="524">
        <f ca="1" t="shared" si="0"/>
        <v>90.23</v>
      </c>
      <c r="F9" s="566">
        <f ca="1" t="shared" si="1"/>
        <v>127.96</v>
      </c>
      <c r="G9" s="570">
        <v>3884</v>
      </c>
    </row>
    <row r="10" s="570" customFormat="1" ht="24" customHeight="1" spans="1:7">
      <c r="A10" s="525" t="s">
        <v>18</v>
      </c>
      <c r="B10" s="527">
        <v>863</v>
      </c>
      <c r="C10" s="527">
        <v>863</v>
      </c>
      <c r="D10" s="526">
        <v>399</v>
      </c>
      <c r="E10" s="524">
        <f ca="1" t="shared" si="0"/>
        <v>46.23</v>
      </c>
      <c r="F10" s="566">
        <f ca="1" t="shared" si="1"/>
        <v>79.48</v>
      </c>
      <c r="G10" s="570">
        <v>502</v>
      </c>
    </row>
    <row r="11" s="570" customFormat="1" ht="24" customHeight="1" spans="1:6">
      <c r="A11" s="525" t="s">
        <v>19</v>
      </c>
      <c r="B11" s="527"/>
      <c r="C11" s="527"/>
      <c r="D11" s="526">
        <v>10</v>
      </c>
      <c r="E11" s="524" t="str">
        <f ca="1" t="shared" si="0"/>
        <v/>
      </c>
      <c r="F11" s="566" t="str">
        <f ca="1" t="shared" si="1"/>
        <v/>
      </c>
    </row>
    <row r="12" s="570" customFormat="1" ht="24" customHeight="1" spans="1:7">
      <c r="A12" s="525" t="s">
        <v>20</v>
      </c>
      <c r="B12" s="528">
        <v>2595</v>
      </c>
      <c r="C12" s="528">
        <v>2595</v>
      </c>
      <c r="D12" s="526">
        <v>1582</v>
      </c>
      <c r="E12" s="524">
        <f ca="1" t="shared" si="0"/>
        <v>60.96</v>
      </c>
      <c r="F12" s="566">
        <f ca="1" t="shared" si="1"/>
        <v>109.78</v>
      </c>
      <c r="G12" s="570">
        <v>1441</v>
      </c>
    </row>
    <row r="13" s="570" customFormat="1" ht="24" customHeight="1" spans="1:7">
      <c r="A13" s="525" t="s">
        <v>21</v>
      </c>
      <c r="B13" s="528">
        <v>2213</v>
      </c>
      <c r="C13" s="528">
        <v>2213</v>
      </c>
      <c r="D13" s="526">
        <v>1851</v>
      </c>
      <c r="E13" s="524">
        <f ca="1" t="shared" si="0"/>
        <v>83.64</v>
      </c>
      <c r="F13" s="566">
        <f ca="1" t="shared" si="1"/>
        <v>115.62</v>
      </c>
      <c r="G13" s="570">
        <v>1601</v>
      </c>
    </row>
    <row r="14" s="570" customFormat="1" ht="24" customHeight="1" spans="1:7">
      <c r="A14" s="525" t="s">
        <v>22</v>
      </c>
      <c r="B14" s="528">
        <v>550</v>
      </c>
      <c r="C14" s="528">
        <v>550</v>
      </c>
      <c r="D14" s="526">
        <v>573</v>
      </c>
      <c r="E14" s="524">
        <f ca="1" t="shared" si="0"/>
        <v>104.18</v>
      </c>
      <c r="F14" s="566">
        <f ca="1" t="shared" si="1"/>
        <v>132.95</v>
      </c>
      <c r="G14" s="570">
        <v>431</v>
      </c>
    </row>
    <row r="15" s="570" customFormat="1" ht="24" customHeight="1" spans="1:7">
      <c r="A15" s="525" t="s">
        <v>23</v>
      </c>
      <c r="B15" s="528">
        <v>3443</v>
      </c>
      <c r="C15" s="528">
        <v>3443</v>
      </c>
      <c r="D15" s="526">
        <v>4294</v>
      </c>
      <c r="E15" s="524">
        <f ca="1" t="shared" si="0"/>
        <v>124.72</v>
      </c>
      <c r="F15" s="566">
        <f ca="1" t="shared" si="1"/>
        <v>38.64</v>
      </c>
      <c r="G15" s="570">
        <v>11114</v>
      </c>
    </row>
    <row r="16" s="570" customFormat="1" ht="24" customHeight="1" spans="1:7">
      <c r="A16" s="525" t="s">
        <v>24</v>
      </c>
      <c r="B16" s="528">
        <v>811</v>
      </c>
      <c r="C16" s="528">
        <v>811</v>
      </c>
      <c r="D16" s="526">
        <v>2256</v>
      </c>
      <c r="E16" s="524">
        <f ca="1" t="shared" si="0"/>
        <v>278.18</v>
      </c>
      <c r="F16" s="566">
        <f ca="1" t="shared" si="1"/>
        <v>470.98</v>
      </c>
      <c r="G16" s="570">
        <v>479</v>
      </c>
    </row>
    <row r="17" s="570" customFormat="1" ht="24" customHeight="1" spans="1:7">
      <c r="A17" s="525" t="s">
        <v>25</v>
      </c>
      <c r="B17" s="528">
        <v>4</v>
      </c>
      <c r="C17" s="528">
        <v>4</v>
      </c>
      <c r="D17" s="526">
        <v>404</v>
      </c>
      <c r="E17" s="524">
        <f ca="1" t="shared" si="0"/>
        <v>10100</v>
      </c>
      <c r="F17" s="566">
        <f ca="1" t="shared" si="1"/>
        <v>8080</v>
      </c>
      <c r="G17" s="570">
        <v>5</v>
      </c>
    </row>
    <row r="18" s="570" customFormat="1" ht="24" customHeight="1" spans="1:7">
      <c r="A18" s="525" t="s">
        <v>26</v>
      </c>
      <c r="B18" s="528">
        <v>3584</v>
      </c>
      <c r="C18" s="528">
        <v>3584</v>
      </c>
      <c r="D18" s="526">
        <v>2670</v>
      </c>
      <c r="E18" s="524">
        <f ca="1" t="shared" si="0"/>
        <v>74.5</v>
      </c>
      <c r="F18" s="566">
        <f ca="1" t="shared" si="1"/>
        <v>82.97</v>
      </c>
      <c r="G18" s="570">
        <v>3218</v>
      </c>
    </row>
    <row r="19" s="570" customFormat="1" ht="24" customHeight="1" spans="1:7">
      <c r="A19" s="525" t="s">
        <v>27</v>
      </c>
      <c r="B19" s="528">
        <v>3787</v>
      </c>
      <c r="C19" s="528">
        <v>3787</v>
      </c>
      <c r="D19" s="526">
        <v>4542</v>
      </c>
      <c r="E19" s="524">
        <f ca="1" t="shared" si="0"/>
        <v>119.94</v>
      </c>
      <c r="F19" s="566">
        <f ca="1" t="shared" si="1"/>
        <v>353.19</v>
      </c>
      <c r="G19" s="570">
        <v>1286</v>
      </c>
    </row>
    <row r="20" s="570" customFormat="1" ht="24" customHeight="1" spans="1:6">
      <c r="A20" s="525" t="s">
        <v>28</v>
      </c>
      <c r="B20" s="526"/>
      <c r="C20" s="526"/>
      <c r="D20" s="526"/>
      <c r="E20" s="524" t="str">
        <f ca="1" t="shared" si="0"/>
        <v/>
      </c>
      <c r="F20" s="566" t="str">
        <f ca="1" t="shared" si="1"/>
        <v/>
      </c>
    </row>
    <row r="21" s="569" customFormat="1" ht="24" customHeight="1" spans="1:6">
      <c r="A21" s="523" t="s">
        <v>29</v>
      </c>
      <c r="B21" s="576">
        <f>SUM(B22:B29)</f>
        <v>5057</v>
      </c>
      <c r="C21" s="576">
        <f>SUM(C22:C29)</f>
        <v>5057</v>
      </c>
      <c r="D21" s="576">
        <f>SUM(D22:D29)</f>
        <v>14534</v>
      </c>
      <c r="E21" s="524">
        <f ca="1" t="shared" si="0"/>
        <v>287.4</v>
      </c>
      <c r="F21" s="566" t="str">
        <f ca="1" t="shared" si="1"/>
        <v/>
      </c>
    </row>
    <row r="22" s="570" customFormat="1" ht="24" customHeight="1" spans="1:7">
      <c r="A22" s="525" t="s">
        <v>30</v>
      </c>
      <c r="B22" s="527">
        <v>1271</v>
      </c>
      <c r="C22" s="527">
        <v>1271</v>
      </c>
      <c r="D22" s="526">
        <v>5292</v>
      </c>
      <c r="E22" s="524">
        <f ca="1" t="shared" si="0"/>
        <v>416.37</v>
      </c>
      <c r="F22" s="566">
        <f ca="1" t="shared" si="1"/>
        <v>647.74</v>
      </c>
      <c r="G22" s="570">
        <v>817</v>
      </c>
    </row>
    <row r="23" s="570" customFormat="1" ht="24" customHeight="1" spans="1:7">
      <c r="A23" s="525" t="s">
        <v>31</v>
      </c>
      <c r="B23" s="527"/>
      <c r="C23" s="527"/>
      <c r="D23" s="526">
        <v>122</v>
      </c>
      <c r="E23" s="524" t="str">
        <f ca="1" t="shared" si="0"/>
        <v/>
      </c>
      <c r="F23" s="566">
        <f ca="1" t="shared" si="1"/>
        <v>29.54</v>
      </c>
      <c r="G23" s="570">
        <v>413</v>
      </c>
    </row>
    <row r="24" s="570" customFormat="1" ht="24" customHeight="1" spans="1:7">
      <c r="A24" s="525" t="s">
        <v>32</v>
      </c>
      <c r="B24" s="527">
        <v>33</v>
      </c>
      <c r="C24" s="527">
        <v>33</v>
      </c>
      <c r="D24" s="526">
        <v>134</v>
      </c>
      <c r="E24" s="524">
        <f ca="1" t="shared" si="0"/>
        <v>406.06</v>
      </c>
      <c r="F24" s="566">
        <f ca="1" t="shared" si="1"/>
        <v>167.5</v>
      </c>
      <c r="G24" s="570">
        <v>80</v>
      </c>
    </row>
    <row r="25" s="570" customFormat="1" ht="24" customHeight="1" spans="1:7">
      <c r="A25" s="525" t="s">
        <v>33</v>
      </c>
      <c r="B25" s="527">
        <v>3616</v>
      </c>
      <c r="C25" s="527">
        <v>3616</v>
      </c>
      <c r="D25" s="526">
        <v>3617</v>
      </c>
      <c r="E25" s="524">
        <f ca="1" t="shared" si="0"/>
        <v>100.03</v>
      </c>
      <c r="F25" s="566">
        <f ca="1" t="shared" si="1"/>
        <v>45.78</v>
      </c>
      <c r="G25" s="570">
        <v>7900</v>
      </c>
    </row>
    <row r="26" s="570" customFormat="1" ht="24" customHeight="1" spans="1:7">
      <c r="A26" s="525" t="s">
        <v>34</v>
      </c>
      <c r="B26" s="527"/>
      <c r="C26" s="527"/>
      <c r="D26" s="526">
        <v>217</v>
      </c>
      <c r="E26" s="524" t="str">
        <f ca="1" t="shared" si="0"/>
        <v/>
      </c>
      <c r="F26" s="566">
        <f ca="1" t="shared" si="1"/>
        <v>59.29</v>
      </c>
      <c r="G26" s="570">
        <v>366</v>
      </c>
    </row>
    <row r="27" s="570" customFormat="1" ht="24" customHeight="1" spans="1:6">
      <c r="A27" s="525" t="s">
        <v>35</v>
      </c>
      <c r="B27" s="527"/>
      <c r="C27" s="527"/>
      <c r="D27" s="526">
        <v>27</v>
      </c>
      <c r="E27" s="524" t="str">
        <f ca="1" t="shared" si="0"/>
        <v/>
      </c>
      <c r="F27" s="566" t="str">
        <f ca="1" t="shared" si="1"/>
        <v/>
      </c>
    </row>
    <row r="28" s="570" customFormat="1" ht="24" customHeight="1" spans="1:7">
      <c r="A28" s="525" t="s">
        <v>36</v>
      </c>
      <c r="B28" s="527">
        <v>60</v>
      </c>
      <c r="C28" s="527">
        <v>60</v>
      </c>
      <c r="D28" s="526">
        <v>5093</v>
      </c>
      <c r="E28" s="524">
        <f ca="1" t="shared" si="0"/>
        <v>8488.33</v>
      </c>
      <c r="F28" s="566">
        <f ca="1" t="shared" si="1"/>
        <v>5196.94</v>
      </c>
      <c r="G28" s="570">
        <v>98</v>
      </c>
    </row>
    <row r="29" s="568" customFormat="1" ht="24" customHeight="1" spans="1:7">
      <c r="A29" s="525" t="s">
        <v>37</v>
      </c>
      <c r="B29" s="527">
        <v>77</v>
      </c>
      <c r="C29" s="575">
        <v>77</v>
      </c>
      <c r="D29" s="575">
        <v>32</v>
      </c>
      <c r="E29" s="524">
        <f ca="1" t="shared" si="0"/>
        <v>41.56</v>
      </c>
      <c r="F29" s="566">
        <f ca="1" t="shared" si="1"/>
        <v>1066.67</v>
      </c>
      <c r="G29" s="568">
        <v>3</v>
      </c>
    </row>
    <row r="30" ht="24" customHeight="1" spans="1:7">
      <c r="A30" s="501" t="s">
        <v>38</v>
      </c>
      <c r="B30" s="577">
        <f>SUM(B31:B33)</f>
        <v>-434</v>
      </c>
      <c r="C30" s="577">
        <f>SUM(C31:C33)</f>
        <v>13196</v>
      </c>
      <c r="D30" s="577">
        <f>SUM(D31:D33)</f>
        <v>13196</v>
      </c>
      <c r="E30" s="524">
        <f ca="1" t="shared" si="0"/>
        <v>100</v>
      </c>
      <c r="F30" s="566">
        <f ca="1" t="shared" si="1"/>
        <v>302.04</v>
      </c>
      <c r="G30" s="572">
        <v>4369</v>
      </c>
    </row>
    <row r="31" ht="24" customHeight="1" spans="1:7">
      <c r="A31" s="496" t="s">
        <v>39</v>
      </c>
      <c r="B31" s="578">
        <v>-1731</v>
      </c>
      <c r="C31" s="577">
        <v>-1731</v>
      </c>
      <c r="D31" s="577">
        <v>-1731</v>
      </c>
      <c r="E31" s="524">
        <f ca="1" t="shared" si="0"/>
        <v>100</v>
      </c>
      <c r="F31" s="566">
        <f ca="1" t="shared" si="1"/>
        <v>100</v>
      </c>
      <c r="G31" s="572">
        <v>-1731</v>
      </c>
    </row>
    <row r="32" ht="24" customHeight="1" spans="1:7">
      <c r="A32" s="496" t="s">
        <v>40</v>
      </c>
      <c r="B32" s="578">
        <v>707</v>
      </c>
      <c r="C32" s="577">
        <v>3926</v>
      </c>
      <c r="D32" s="577">
        <v>3926</v>
      </c>
      <c r="E32" s="524">
        <f ca="1" t="shared" si="0"/>
        <v>100</v>
      </c>
      <c r="F32" s="566">
        <f ca="1" t="shared" si="1"/>
        <v>126.6</v>
      </c>
      <c r="G32" s="572">
        <v>3101</v>
      </c>
    </row>
    <row r="33" s="568" customFormat="1" ht="24" customHeight="1" spans="1:7">
      <c r="A33" s="496" t="s">
        <v>41</v>
      </c>
      <c r="B33" s="579">
        <v>590</v>
      </c>
      <c r="C33" s="575">
        <v>11001</v>
      </c>
      <c r="D33" s="575">
        <v>11001</v>
      </c>
      <c r="E33" s="524">
        <f ca="1" t="shared" si="0"/>
        <v>100</v>
      </c>
      <c r="F33" s="566">
        <f ca="1" t="shared" si="1"/>
        <v>366.82</v>
      </c>
      <c r="G33" s="568">
        <v>2999</v>
      </c>
    </row>
    <row r="34" s="568" customFormat="1" ht="24" customHeight="1" spans="1:6">
      <c r="A34" s="501" t="s">
        <v>42</v>
      </c>
      <c r="B34" s="575"/>
      <c r="C34" s="575">
        <v>1136</v>
      </c>
      <c r="D34" s="575">
        <v>1136</v>
      </c>
      <c r="E34" s="524">
        <f ca="1" t="shared" si="0"/>
        <v>100</v>
      </c>
      <c r="F34" s="566" t="str">
        <f ca="1" t="shared" si="1"/>
        <v/>
      </c>
    </row>
    <row r="35" s="568" customFormat="1" ht="24" customHeight="1" spans="1:7">
      <c r="A35" s="501" t="s">
        <v>43</v>
      </c>
      <c r="B35" s="575">
        <v>800</v>
      </c>
      <c r="C35" s="575">
        <v>3032</v>
      </c>
      <c r="D35" s="575">
        <v>3032</v>
      </c>
      <c r="E35" s="524">
        <f ca="1" t="shared" si="0"/>
        <v>100</v>
      </c>
      <c r="F35" s="566">
        <f ca="1" t="shared" si="1"/>
        <v>97.37</v>
      </c>
      <c r="G35" s="568">
        <v>3114</v>
      </c>
    </row>
    <row r="36" s="568" customFormat="1" ht="24" customHeight="1" spans="1:7">
      <c r="A36" s="501" t="s">
        <v>44</v>
      </c>
      <c r="B36" s="575">
        <v>10196</v>
      </c>
      <c r="C36" s="575">
        <v>10196</v>
      </c>
      <c r="D36" s="575">
        <v>10196</v>
      </c>
      <c r="E36" s="524">
        <f ca="1" t="shared" si="0"/>
        <v>100</v>
      </c>
      <c r="F36" s="566">
        <f ca="1" t="shared" si="1"/>
        <v>153.28</v>
      </c>
      <c r="G36" s="568">
        <v>6652</v>
      </c>
    </row>
    <row r="37" s="568" customFormat="1" ht="24" customHeight="1" spans="1:7">
      <c r="A37" s="501" t="s">
        <v>45</v>
      </c>
      <c r="B37" s="575"/>
      <c r="C37" s="575"/>
      <c r="D37" s="575"/>
      <c r="E37" s="524" t="str">
        <f ca="1" t="shared" si="0"/>
        <v/>
      </c>
      <c r="F37" s="566">
        <f ca="1" t="shared" si="1"/>
        <v>0</v>
      </c>
      <c r="G37" s="568">
        <v>1044</v>
      </c>
    </row>
    <row r="38" ht="24" customHeight="1" spans="1:7">
      <c r="A38" s="501" t="s">
        <v>46</v>
      </c>
      <c r="B38" s="577">
        <v>2236</v>
      </c>
      <c r="C38" s="577">
        <v>2236</v>
      </c>
      <c r="D38" s="577">
        <v>2236</v>
      </c>
      <c r="E38" s="524">
        <f ca="1" t="shared" si="0"/>
        <v>100</v>
      </c>
      <c r="F38" s="566">
        <f ca="1" t="shared" si="1"/>
        <v>104.73</v>
      </c>
      <c r="G38" s="572">
        <v>2135</v>
      </c>
    </row>
    <row r="39" ht="24" customHeight="1" spans="1:6">
      <c r="A39" s="501"/>
      <c r="B39" s="577"/>
      <c r="C39" s="577"/>
      <c r="D39" s="577"/>
      <c r="E39" s="524" t="str">
        <f ca="1" t="shared" si="0"/>
        <v/>
      </c>
      <c r="F39" s="566" t="str">
        <f ca="1" t="shared" si="1"/>
        <v/>
      </c>
    </row>
    <row r="40" s="570" customFormat="1" ht="24" customHeight="1" spans="1:7">
      <c r="A40" s="504" t="s">
        <v>47</v>
      </c>
      <c r="B40" s="526">
        <f>SUM(B5,B30,B34,B35,B36,B37,B38:B38)</f>
        <v>61373</v>
      </c>
      <c r="C40" s="526">
        <f>SUM(C5,C30,C34,C35,C36,C37,C38:C38)</f>
        <v>78371</v>
      </c>
      <c r="D40" s="526">
        <f>SUM(D5,D30,D34,D35,D36,D37,D38:D38)</f>
        <v>78863</v>
      </c>
      <c r="E40" s="524">
        <f ca="1" t="shared" si="0"/>
        <v>100.63</v>
      </c>
      <c r="F40" s="566">
        <f ca="1" t="shared" si="1"/>
        <v>128.29</v>
      </c>
      <c r="G40" s="570">
        <v>61473</v>
      </c>
    </row>
  </sheetData>
  <mergeCells count="2">
    <mergeCell ref="A2:F2"/>
    <mergeCell ref="E3:F3"/>
  </mergeCells>
  <pageMargins left="0.707638888888889" right="0.707638888888889" top="0.511805555555556" bottom="0.393055555555556" header="0.313888888888889" footer="0.313888888888889"/>
  <pageSetup paperSize="9" scale="75" fitToHeight="104" orientation="portrait"/>
  <headerFooter>
    <oddFooter>&amp;C第&amp;P页/共&amp;N页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G30"/>
  <sheetViews>
    <sheetView workbookViewId="0">
      <selection activeCell="D15" sqref="D15"/>
    </sheetView>
  </sheetViews>
  <sheetFormatPr defaultColWidth="0" defaultRowHeight="19.5" customHeight="1" outlineLevelCol="6"/>
  <cols>
    <col min="1" max="1" width="37.625" style="356" customWidth="1"/>
    <col min="2" max="2" width="14.875" style="356" customWidth="1"/>
    <col min="3" max="3" width="14" style="356" customWidth="1"/>
    <col min="4" max="4" width="11.5" style="356" customWidth="1"/>
    <col min="5" max="5" width="12.75" style="356" customWidth="1"/>
    <col min="6" max="6" width="15.25" style="356" customWidth="1"/>
    <col min="7" max="244" width="9" style="356" customWidth="1"/>
    <col min="245" max="245" width="37.625" style="356" customWidth="1"/>
    <col min="246" max="246" width="16.625" style="356" customWidth="1"/>
    <col min="247" max="247" width="15.875" style="356" customWidth="1"/>
    <col min="248" max="248" width="13" style="356" customWidth="1"/>
    <col min="249" max="16384" width="0" style="356" hidden="1"/>
  </cols>
  <sheetData>
    <row r="1" ht="27.75" customHeight="1" spans="1:2">
      <c r="A1" s="327"/>
      <c r="B1" s="327"/>
    </row>
    <row r="2" ht="45" customHeight="1" spans="1:6">
      <c r="A2" s="357" t="s">
        <v>3312</v>
      </c>
      <c r="B2" s="357"/>
      <c r="C2" s="357"/>
      <c r="D2" s="357"/>
      <c r="E2" s="357"/>
      <c r="F2" s="357"/>
    </row>
    <row r="3" customHeight="1" spans="3:6">
      <c r="C3" s="358" t="s">
        <v>3313</v>
      </c>
      <c r="D3" s="358"/>
      <c r="E3" s="358"/>
      <c r="F3" s="358"/>
    </row>
    <row r="4" s="353" customFormat="1" ht="39.75" customHeight="1" spans="1:7">
      <c r="A4" s="332" t="s">
        <v>86</v>
      </c>
      <c r="B4" s="332" t="s">
        <v>87</v>
      </c>
      <c r="C4" s="332" t="s">
        <v>3314</v>
      </c>
      <c r="D4" s="332" t="s">
        <v>88</v>
      </c>
      <c r="E4" s="332" t="s">
        <v>89</v>
      </c>
      <c r="F4" s="333" t="s">
        <v>3315</v>
      </c>
      <c r="G4" s="353" t="s">
        <v>12</v>
      </c>
    </row>
    <row r="5" ht="21.75" customHeight="1" spans="1:7">
      <c r="A5" s="359" t="s">
        <v>3316</v>
      </c>
      <c r="B5" s="360">
        <f>SUM(B6:B12)</f>
        <v>75451</v>
      </c>
      <c r="C5" s="360">
        <f>SUM(C6:C12)</f>
        <v>75451</v>
      </c>
      <c r="D5" s="360">
        <f>SUM(D6:D12)</f>
        <v>75790</v>
      </c>
      <c r="E5" s="361">
        <f ca="1">IFERROR(ROUND((C5/B5)*100,2),"")</f>
        <v>100</v>
      </c>
      <c r="F5" s="362">
        <f>D5/G5</f>
        <v>3.41981770598321</v>
      </c>
      <c r="G5" s="356">
        <v>22162</v>
      </c>
    </row>
    <row r="6" s="327" customFormat="1" ht="21.75" customHeight="1" spans="1:7">
      <c r="A6" s="363" t="s">
        <v>3317</v>
      </c>
      <c r="B6" s="364">
        <v>1513</v>
      </c>
      <c r="C6" s="364">
        <v>1513</v>
      </c>
      <c r="D6" s="301">
        <v>1637</v>
      </c>
      <c r="E6" s="361">
        <f ca="1" t="shared" ref="E6:E18" si="0">IFERROR(ROUND((C6/B6)*100,2),"")</f>
        <v>100</v>
      </c>
      <c r="F6" s="362">
        <f t="shared" ref="F6:F18" si="1">D6/G6</f>
        <v>3.81585081585082</v>
      </c>
      <c r="G6" s="327">
        <v>429</v>
      </c>
    </row>
    <row r="7" s="327" customFormat="1" ht="21.75" customHeight="1" spans="1:7">
      <c r="A7" s="363" t="s">
        <v>3318</v>
      </c>
      <c r="B7" s="364">
        <v>811</v>
      </c>
      <c r="C7" s="364">
        <v>811</v>
      </c>
      <c r="D7" s="301">
        <v>1136</v>
      </c>
      <c r="E7" s="361">
        <f ca="1" t="shared" si="0"/>
        <v>100</v>
      </c>
      <c r="F7" s="362">
        <f t="shared" si="1"/>
        <v>2.03220035778175</v>
      </c>
      <c r="G7" s="327">
        <v>559</v>
      </c>
    </row>
    <row r="8" s="327" customFormat="1" ht="21.75" customHeight="1" spans="1:7">
      <c r="A8" s="363" t="s">
        <v>3319</v>
      </c>
      <c r="B8" s="364">
        <v>67668</v>
      </c>
      <c r="C8" s="364">
        <v>67668</v>
      </c>
      <c r="D8" s="301">
        <v>65352</v>
      </c>
      <c r="E8" s="361">
        <f ca="1" t="shared" si="0"/>
        <v>100</v>
      </c>
      <c r="F8" s="362">
        <f t="shared" si="1"/>
        <v>3.48674171690765</v>
      </c>
      <c r="G8" s="327">
        <v>18743</v>
      </c>
    </row>
    <row r="9" s="327" customFormat="1" ht="21.75" customHeight="1" spans="1:7">
      <c r="A9" s="363" t="s">
        <v>3320</v>
      </c>
      <c r="B9" s="364">
        <v>4879</v>
      </c>
      <c r="C9" s="364">
        <v>4879</v>
      </c>
      <c r="D9" s="301">
        <v>7005</v>
      </c>
      <c r="E9" s="361">
        <f ca="1" t="shared" si="0"/>
        <v>100</v>
      </c>
      <c r="F9" s="362">
        <f t="shared" si="1"/>
        <v>4.80782429649966</v>
      </c>
      <c r="G9" s="327">
        <v>1457</v>
      </c>
    </row>
    <row r="10" s="327" customFormat="1" ht="21.75" customHeight="1" spans="1:7">
      <c r="A10" s="363" t="s">
        <v>3321</v>
      </c>
      <c r="B10" s="364">
        <v>580</v>
      </c>
      <c r="C10" s="364">
        <v>580</v>
      </c>
      <c r="D10" s="301">
        <v>660</v>
      </c>
      <c r="E10" s="361">
        <f ca="1" t="shared" si="0"/>
        <v>100</v>
      </c>
      <c r="F10" s="362">
        <f t="shared" si="1"/>
        <v>0.677618069815195</v>
      </c>
      <c r="G10" s="327">
        <v>974</v>
      </c>
    </row>
    <row r="11" s="327" customFormat="1" ht="21.75" customHeight="1" spans="1:6">
      <c r="A11" s="363" t="s">
        <v>3322</v>
      </c>
      <c r="B11" s="364"/>
      <c r="C11" s="364"/>
      <c r="D11" s="301"/>
      <c r="E11" s="361" t="str">
        <f ca="1" t="shared" si="0"/>
        <v/>
      </c>
      <c r="F11" s="362" t="e">
        <f t="shared" si="1"/>
        <v>#DIV/0!</v>
      </c>
    </row>
    <row r="12" ht="21.75" customHeight="1" spans="1:6">
      <c r="A12" s="365"/>
      <c r="B12" s="366"/>
      <c r="C12" s="366"/>
      <c r="D12" s="367"/>
      <c r="E12" s="368" t="str">
        <f ca="1" t="shared" si="0"/>
        <v/>
      </c>
      <c r="F12" s="362" t="e">
        <f t="shared" si="1"/>
        <v>#DIV/0!</v>
      </c>
    </row>
    <row r="13" ht="21.75" customHeight="1" spans="1:7">
      <c r="A13" s="363" t="s">
        <v>3323</v>
      </c>
      <c r="B13" s="369"/>
      <c r="C13" s="369">
        <v>4618</v>
      </c>
      <c r="D13" s="301">
        <v>4618</v>
      </c>
      <c r="E13" s="361" t="str">
        <f ca="1" t="shared" si="0"/>
        <v/>
      </c>
      <c r="F13" s="362">
        <f t="shared" si="1"/>
        <v>1.11009615384615</v>
      </c>
      <c r="G13" s="356">
        <v>4160</v>
      </c>
    </row>
    <row r="14" ht="21.75" customHeight="1" spans="1:7">
      <c r="A14" s="370" t="s">
        <v>3324</v>
      </c>
      <c r="B14" s="369">
        <v>33779</v>
      </c>
      <c r="C14" s="369">
        <v>225</v>
      </c>
      <c r="D14" s="301">
        <v>223</v>
      </c>
      <c r="E14" s="361">
        <f ca="1" t="shared" si="0"/>
        <v>0.67</v>
      </c>
      <c r="F14" s="362">
        <f t="shared" si="1"/>
        <v>0.545232273838631</v>
      </c>
      <c r="G14" s="356">
        <v>409</v>
      </c>
    </row>
    <row r="15" ht="21.75" customHeight="1" spans="1:6">
      <c r="A15" s="370" t="s">
        <v>3325</v>
      </c>
      <c r="B15" s="369"/>
      <c r="C15" s="369"/>
      <c r="D15" s="301"/>
      <c r="E15" s="361" t="str">
        <f ca="1" t="shared" si="0"/>
        <v/>
      </c>
      <c r="F15" s="362" t="e">
        <f t="shared" si="1"/>
        <v>#DIV/0!</v>
      </c>
    </row>
    <row r="16" ht="21.75" customHeight="1" spans="1:7">
      <c r="A16" s="370" t="s">
        <v>3326</v>
      </c>
      <c r="B16" s="369">
        <v>1420</v>
      </c>
      <c r="C16" s="369">
        <v>1420</v>
      </c>
      <c r="D16" s="301">
        <v>1430</v>
      </c>
      <c r="E16" s="361">
        <f ca="1" t="shared" si="0"/>
        <v>100</v>
      </c>
      <c r="F16" s="362">
        <f t="shared" si="1"/>
        <v>0.73749355337803</v>
      </c>
      <c r="G16" s="356">
        <v>1939</v>
      </c>
    </row>
    <row r="17" ht="21.75" customHeight="1" spans="1:6">
      <c r="A17" s="370"/>
      <c r="B17" s="371"/>
      <c r="C17" s="371"/>
      <c r="D17" s="367"/>
      <c r="E17" s="368" t="str">
        <f ca="1" t="shared" si="0"/>
        <v/>
      </c>
      <c r="F17" s="362" t="e">
        <f t="shared" si="1"/>
        <v>#DIV/0!</v>
      </c>
    </row>
    <row r="18" ht="21.75" customHeight="1" spans="1:7">
      <c r="A18" s="372" t="s">
        <v>3327</v>
      </c>
      <c r="B18" s="373">
        <v>110650</v>
      </c>
      <c r="C18" s="373">
        <f>SUM(C5,C13,C14,C15,C16)</f>
        <v>81714</v>
      </c>
      <c r="D18" s="373">
        <f>SUM(D5,D13,D14,D15,D16)</f>
        <v>82061</v>
      </c>
      <c r="E18" s="361">
        <f ca="1" t="shared" si="0"/>
        <v>73.85</v>
      </c>
      <c r="F18" s="362">
        <f t="shared" si="1"/>
        <v>2.86216037110669</v>
      </c>
      <c r="G18" s="356">
        <v>28671</v>
      </c>
    </row>
    <row r="19" s="354" customFormat="1" ht="21.75" customHeight="1" spans="1:4">
      <c r="A19" s="356"/>
      <c r="B19" s="356"/>
      <c r="C19" s="327"/>
      <c r="D19" s="327"/>
    </row>
    <row r="20" ht="21.75" customHeight="1" spans="1:4">
      <c r="A20" s="327"/>
      <c r="B20" s="327"/>
      <c r="C20" s="327"/>
      <c r="D20" s="327"/>
    </row>
    <row r="21" s="327" customFormat="1" customHeight="1"/>
    <row r="22" s="355" customFormat="1" customHeight="1" spans="1:4">
      <c r="A22" s="356"/>
      <c r="B22" s="356"/>
      <c r="C22" s="356"/>
      <c r="D22" s="356"/>
    </row>
    <row r="26" s="327" customFormat="1" customHeight="1" spans="1:4">
      <c r="A26" s="356"/>
      <c r="B26" s="356"/>
      <c r="C26" s="356"/>
      <c r="D26" s="356"/>
    </row>
    <row r="30" customHeight="1" spans="1:4">
      <c r="A30" s="327"/>
      <c r="B30" s="327"/>
      <c r="C30" s="327"/>
      <c r="D30" s="327"/>
    </row>
  </sheetData>
  <mergeCells count="2">
    <mergeCell ref="A2:F2"/>
    <mergeCell ref="C3:F3"/>
  </mergeCells>
  <pageMargins left="0.707638888888889" right="0.707638888888889" top="0.747916666666667" bottom="0.747916666666667" header="0.313888888888889" footer="0.313888888888889"/>
  <pageSetup paperSize="9" scale="77" fitToHeight="104" orientation="portrait"/>
  <headerFooter>
    <oddFooter>&amp;C第&amp;P页/共&amp;N页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G42"/>
  <sheetViews>
    <sheetView workbookViewId="0">
      <selection activeCell="D35" sqref="D35"/>
    </sheetView>
  </sheetViews>
  <sheetFormatPr defaultColWidth="0" defaultRowHeight="19.5" customHeight="1" outlineLevelCol="6"/>
  <cols>
    <col min="1" max="1" width="46.125" style="172" customWidth="1"/>
    <col min="2" max="2" width="10.5" style="172" customWidth="1"/>
    <col min="3" max="3" width="12.625" style="172" customWidth="1"/>
    <col min="4" max="4" width="10.875" style="172" customWidth="1"/>
    <col min="5" max="5" width="15.625" style="172" customWidth="1"/>
    <col min="6" max="6" width="10.5" style="172" customWidth="1"/>
    <col min="7" max="7" width="10.5" style="326" customWidth="1"/>
    <col min="8" max="8" width="10.5" style="172" customWidth="1"/>
    <col min="9" max="249" width="9" style="172" customWidth="1"/>
    <col min="250" max="250" width="46.125" style="172" customWidth="1"/>
    <col min="251" max="251" width="16.5" style="172" customWidth="1"/>
    <col min="252" max="252" width="15.625" style="172" customWidth="1"/>
    <col min="253" max="253" width="12" style="172" customWidth="1"/>
    <col min="254" max="16384" width="0" style="172" hidden="1"/>
  </cols>
  <sheetData>
    <row r="1" customHeight="1" spans="1:1">
      <c r="A1" s="327" t="s">
        <v>3328</v>
      </c>
    </row>
    <row r="2" ht="45" customHeight="1" spans="1:6">
      <c r="A2" s="328" t="s">
        <v>3329</v>
      </c>
      <c r="B2" s="328"/>
      <c r="C2" s="328"/>
      <c r="D2" s="328"/>
      <c r="E2" s="328"/>
      <c r="F2" s="328"/>
    </row>
    <row r="3" customHeight="1" spans="1:5">
      <c r="A3" s="329"/>
      <c r="B3" s="329"/>
      <c r="C3" s="329"/>
      <c r="D3" s="329"/>
      <c r="E3" s="330" t="s">
        <v>5</v>
      </c>
    </row>
    <row r="4" ht="45" customHeight="1" spans="1:7">
      <c r="A4" s="331" t="s">
        <v>3096</v>
      </c>
      <c r="B4" s="332" t="s">
        <v>87</v>
      </c>
      <c r="C4" s="332" t="s">
        <v>3314</v>
      </c>
      <c r="D4" s="332" t="s">
        <v>88</v>
      </c>
      <c r="E4" s="332" t="s">
        <v>89</v>
      </c>
      <c r="F4" s="333" t="s">
        <v>3315</v>
      </c>
      <c r="G4" s="334" t="s">
        <v>12</v>
      </c>
    </row>
    <row r="5" ht="21.75" customHeight="1" spans="1:7">
      <c r="A5" s="335" t="s">
        <v>50</v>
      </c>
      <c r="B5" s="336">
        <v>106032</v>
      </c>
      <c r="C5" s="336">
        <v>106413</v>
      </c>
      <c r="D5" s="336">
        <v>69508</v>
      </c>
      <c r="E5" s="337">
        <f>D5/B5</f>
        <v>0.655537950807303</v>
      </c>
      <c r="F5" s="338">
        <f ca="1">IFERROR(ROUND((E5/B5)*100,2),"")</f>
        <v>0</v>
      </c>
      <c r="G5" s="326">
        <v>24558</v>
      </c>
    </row>
    <row r="6" s="323" customFormat="1" ht="21.75" customHeight="1" spans="1:7">
      <c r="A6" s="339" t="s">
        <v>56</v>
      </c>
      <c r="B6" s="298"/>
      <c r="C6" s="298"/>
      <c r="D6" s="298"/>
      <c r="E6" s="337" t="e">
        <f t="shared" ref="E6:E34" si="0">D6/B6</f>
        <v>#DIV/0!</v>
      </c>
      <c r="F6" s="338" t="str">
        <f t="shared" ref="F6:F34" si="1">IFERROR(ROUND((E6/B6)*100,2),"")</f>
        <v/>
      </c>
      <c r="G6" s="340"/>
    </row>
    <row r="7" s="323" customFormat="1" ht="21.75" customHeight="1" spans="1:7">
      <c r="A7" s="341" t="s">
        <v>3330</v>
      </c>
      <c r="B7" s="341"/>
      <c r="C7" s="341"/>
      <c r="D7" s="341"/>
      <c r="E7" s="337" t="e">
        <f t="shared" si="0"/>
        <v>#DIV/0!</v>
      </c>
      <c r="F7" s="338" t="str">
        <f t="shared" si="1"/>
        <v/>
      </c>
      <c r="G7" s="340"/>
    </row>
    <row r="8" s="323" customFormat="1" ht="21.75" customHeight="1" spans="1:7">
      <c r="A8" s="341" t="s">
        <v>3331</v>
      </c>
      <c r="B8" s="341"/>
      <c r="C8" s="341"/>
      <c r="D8" s="341"/>
      <c r="E8" s="337" t="e">
        <f t="shared" si="0"/>
        <v>#DIV/0!</v>
      </c>
      <c r="F8" s="338"/>
      <c r="G8" s="340"/>
    </row>
    <row r="9" s="323" customFormat="1" ht="21.75" customHeight="1" spans="1:7">
      <c r="A9" s="339" t="s">
        <v>57</v>
      </c>
      <c r="B9" s="298"/>
      <c r="C9" s="298"/>
      <c r="D9" s="298"/>
      <c r="E9" s="337" t="e">
        <f t="shared" si="0"/>
        <v>#DIV/0!</v>
      </c>
      <c r="F9" s="338" t="str">
        <f t="shared" si="1"/>
        <v/>
      </c>
      <c r="G9" s="340"/>
    </row>
    <row r="10" s="323" customFormat="1" ht="21.75" customHeight="1" spans="1:7">
      <c r="A10" s="341" t="s">
        <v>3332</v>
      </c>
      <c r="B10" s="341"/>
      <c r="C10" s="341"/>
      <c r="D10" s="341"/>
      <c r="E10" s="337" t="e">
        <f t="shared" si="0"/>
        <v>#DIV/0!</v>
      </c>
      <c r="F10" s="338" t="str">
        <f t="shared" si="1"/>
        <v/>
      </c>
      <c r="G10" s="340"/>
    </row>
    <row r="11" s="323" customFormat="1" ht="21.75" customHeight="1" spans="1:7">
      <c r="A11" s="341" t="s">
        <v>3333</v>
      </c>
      <c r="B11" s="341"/>
      <c r="C11" s="341"/>
      <c r="D11" s="341"/>
      <c r="E11" s="337" t="e">
        <f t="shared" si="0"/>
        <v>#DIV/0!</v>
      </c>
      <c r="F11" s="338" t="str">
        <f t="shared" si="1"/>
        <v/>
      </c>
      <c r="G11" s="340"/>
    </row>
    <row r="12" s="323" customFormat="1" ht="21.75" customHeight="1" spans="1:7">
      <c r="A12" s="339" t="s">
        <v>60</v>
      </c>
      <c r="B12" s="298">
        <v>105094</v>
      </c>
      <c r="C12" s="298">
        <v>105453</v>
      </c>
      <c r="D12" s="298">
        <v>68555</v>
      </c>
      <c r="E12" s="337">
        <f t="shared" si="0"/>
        <v>0.652320779492645</v>
      </c>
      <c r="F12" s="338">
        <f t="shared" si="1"/>
        <v>0</v>
      </c>
      <c r="G12" s="340">
        <v>23760</v>
      </c>
    </row>
    <row r="13" s="323" customFormat="1" ht="21.75" customHeight="1" spans="1:7">
      <c r="A13" s="341" t="s">
        <v>3334</v>
      </c>
      <c r="B13" s="341">
        <v>94979</v>
      </c>
      <c r="C13" s="341">
        <v>94979</v>
      </c>
      <c r="D13" s="341">
        <v>61846</v>
      </c>
      <c r="E13" s="337">
        <f t="shared" si="0"/>
        <v>0.651154465724002</v>
      </c>
      <c r="F13" s="338">
        <f t="shared" si="1"/>
        <v>0</v>
      </c>
      <c r="G13" s="340">
        <v>20948</v>
      </c>
    </row>
    <row r="14" s="323" customFormat="1" ht="21.75" customHeight="1" spans="1:7">
      <c r="A14" s="341" t="s">
        <v>3335</v>
      </c>
      <c r="B14" s="341">
        <v>2247</v>
      </c>
      <c r="C14" s="341">
        <v>2247</v>
      </c>
      <c r="D14" s="341">
        <v>77</v>
      </c>
      <c r="E14" s="337">
        <f t="shared" si="0"/>
        <v>0.0342679127725857</v>
      </c>
      <c r="F14" s="338">
        <f t="shared" si="1"/>
        <v>0</v>
      </c>
      <c r="G14" s="340">
        <v>437</v>
      </c>
    </row>
    <row r="15" s="323" customFormat="1" ht="21.75" customHeight="1" spans="1:7">
      <c r="A15" s="341" t="s">
        <v>3336</v>
      </c>
      <c r="B15" s="341">
        <v>1570</v>
      </c>
      <c r="C15" s="341">
        <v>1570</v>
      </c>
      <c r="D15" s="341"/>
      <c r="E15" s="337">
        <f t="shared" si="0"/>
        <v>0</v>
      </c>
      <c r="F15" s="338">
        <f t="shared" si="1"/>
        <v>0</v>
      </c>
      <c r="G15" s="340"/>
    </row>
    <row r="16" s="323" customFormat="1" ht="21.75" customHeight="1" spans="1:7">
      <c r="A16" s="341" t="s">
        <v>3337</v>
      </c>
      <c r="B16" s="341">
        <v>5188</v>
      </c>
      <c r="C16" s="341">
        <v>5347</v>
      </c>
      <c r="D16" s="341">
        <v>5347</v>
      </c>
      <c r="E16" s="337">
        <f t="shared" si="0"/>
        <v>1.03064764841943</v>
      </c>
      <c r="F16" s="338">
        <f t="shared" si="1"/>
        <v>0.02</v>
      </c>
      <c r="G16" s="340">
        <v>1554</v>
      </c>
    </row>
    <row r="17" s="323" customFormat="1" ht="21.75" customHeight="1" spans="1:7">
      <c r="A17" s="341" t="s">
        <v>3338</v>
      </c>
      <c r="B17" s="341">
        <v>1110</v>
      </c>
      <c r="C17" s="341">
        <v>1310</v>
      </c>
      <c r="D17" s="341">
        <v>1285</v>
      </c>
      <c r="E17" s="337">
        <f t="shared" si="0"/>
        <v>1.15765765765766</v>
      </c>
      <c r="F17" s="338">
        <f t="shared" si="1"/>
        <v>0.1</v>
      </c>
      <c r="G17" s="340">
        <v>821</v>
      </c>
    </row>
    <row r="18" s="323" customFormat="1" ht="21.75" customHeight="1" spans="1:7">
      <c r="A18" s="339" t="s">
        <v>61</v>
      </c>
      <c r="B18" s="298"/>
      <c r="C18" s="298"/>
      <c r="D18" s="298"/>
      <c r="E18" s="337" t="e">
        <f t="shared" si="0"/>
        <v>#DIV/0!</v>
      </c>
      <c r="F18" s="338" t="str">
        <f t="shared" si="1"/>
        <v/>
      </c>
      <c r="G18" s="340"/>
    </row>
    <row r="19" s="323" customFormat="1" ht="21.75" customHeight="1" spans="1:7">
      <c r="A19" s="342" t="s">
        <v>3339</v>
      </c>
      <c r="B19" s="341"/>
      <c r="C19" s="341"/>
      <c r="D19" s="341"/>
      <c r="E19" s="337" t="e">
        <f t="shared" si="0"/>
        <v>#DIV/0!</v>
      </c>
      <c r="F19" s="338" t="str">
        <f t="shared" si="1"/>
        <v/>
      </c>
      <c r="G19" s="340"/>
    </row>
    <row r="20" s="323" customFormat="1" ht="21.75" customHeight="1" spans="1:7">
      <c r="A20" s="342" t="s">
        <v>3340</v>
      </c>
      <c r="B20" s="341"/>
      <c r="C20" s="341"/>
      <c r="D20" s="341"/>
      <c r="E20" s="337" t="e">
        <f t="shared" si="0"/>
        <v>#DIV/0!</v>
      </c>
      <c r="F20" s="343" t="str">
        <f t="shared" si="1"/>
        <v/>
      </c>
      <c r="G20" s="340"/>
    </row>
    <row r="21" s="323" customFormat="1" ht="21.75" customHeight="1" spans="1:7">
      <c r="A21" s="339" t="s">
        <v>62</v>
      </c>
      <c r="B21" s="298"/>
      <c r="C21" s="298"/>
      <c r="D21" s="298"/>
      <c r="E21" s="337" t="e">
        <f t="shared" si="0"/>
        <v>#DIV/0!</v>
      </c>
      <c r="F21" s="338" t="str">
        <f t="shared" si="1"/>
        <v/>
      </c>
      <c r="G21" s="340"/>
    </row>
    <row r="22" s="323" customFormat="1" ht="21.75" customHeight="1" spans="1:7">
      <c r="A22" s="342" t="s">
        <v>3341</v>
      </c>
      <c r="B22" s="341"/>
      <c r="C22" s="341"/>
      <c r="D22" s="341"/>
      <c r="E22" s="337" t="e">
        <f t="shared" si="0"/>
        <v>#DIV/0!</v>
      </c>
      <c r="F22" s="338" t="str">
        <f t="shared" si="1"/>
        <v/>
      </c>
      <c r="G22" s="340"/>
    </row>
    <row r="23" s="323" customFormat="1" ht="21.75" customHeight="1" spans="1:7">
      <c r="A23" s="339" t="s">
        <v>72</v>
      </c>
      <c r="B23" s="344">
        <v>3</v>
      </c>
      <c r="C23" s="344">
        <v>25</v>
      </c>
      <c r="D23" s="344">
        <v>22</v>
      </c>
      <c r="E23" s="337">
        <f t="shared" si="0"/>
        <v>7.33333333333333</v>
      </c>
      <c r="F23" s="338">
        <f t="shared" si="1"/>
        <v>244.44</v>
      </c>
      <c r="G23" s="340">
        <v>30</v>
      </c>
    </row>
    <row r="24" ht="21.75" customHeight="1" spans="1:6">
      <c r="A24" s="342" t="s">
        <v>3342</v>
      </c>
      <c r="B24" s="341"/>
      <c r="C24" s="341"/>
      <c r="D24" s="341"/>
      <c r="E24" s="337" t="e">
        <f t="shared" si="0"/>
        <v>#DIV/0!</v>
      </c>
      <c r="F24" s="338" t="str">
        <f t="shared" si="1"/>
        <v/>
      </c>
    </row>
    <row r="25" ht="21.75" customHeight="1" spans="1:6">
      <c r="A25" s="345" t="s">
        <v>3343</v>
      </c>
      <c r="B25" s="341"/>
      <c r="C25" s="341"/>
      <c r="D25" s="341"/>
      <c r="E25" s="337" t="e">
        <f t="shared" si="0"/>
        <v>#DIV/0!</v>
      </c>
      <c r="F25" s="338" t="str">
        <f t="shared" si="1"/>
        <v/>
      </c>
    </row>
    <row r="26" ht="21.75" customHeight="1" spans="1:7">
      <c r="A26" s="342" t="s">
        <v>3344</v>
      </c>
      <c r="B26" s="341">
        <v>3</v>
      </c>
      <c r="C26" s="341">
        <v>25</v>
      </c>
      <c r="D26" s="341">
        <v>22</v>
      </c>
      <c r="E26" s="337">
        <f t="shared" si="0"/>
        <v>7.33333333333333</v>
      </c>
      <c r="F26" s="338">
        <f t="shared" si="1"/>
        <v>244.44</v>
      </c>
      <c r="G26" s="326">
        <v>30</v>
      </c>
    </row>
    <row r="27" ht="21.75" customHeight="1" spans="1:7">
      <c r="A27" s="346" t="s">
        <v>71</v>
      </c>
      <c r="B27" s="341">
        <v>935</v>
      </c>
      <c r="C27" s="341">
        <v>935</v>
      </c>
      <c r="D27" s="341">
        <v>931</v>
      </c>
      <c r="E27" s="337">
        <f t="shared" si="0"/>
        <v>0.99572192513369</v>
      </c>
      <c r="F27" s="338">
        <f t="shared" si="1"/>
        <v>0.11</v>
      </c>
      <c r="G27" s="326">
        <v>768</v>
      </c>
    </row>
    <row r="28" ht="21.75" customHeight="1" spans="1:6">
      <c r="A28" s="347"/>
      <c r="B28" s="347"/>
      <c r="C28" s="347"/>
      <c r="D28" s="347"/>
      <c r="E28" s="337" t="e">
        <f t="shared" si="0"/>
        <v>#DIV/0!</v>
      </c>
      <c r="F28" s="343" t="str">
        <f t="shared" si="1"/>
        <v/>
      </c>
    </row>
    <row r="29" ht="21.75" customHeight="1" spans="1:7">
      <c r="A29" s="345" t="s">
        <v>3345</v>
      </c>
      <c r="B29" s="341">
        <v>4618</v>
      </c>
      <c r="C29" s="341">
        <v>4618</v>
      </c>
      <c r="D29" s="341">
        <v>4618</v>
      </c>
      <c r="E29" s="337">
        <f t="shared" si="0"/>
        <v>1</v>
      </c>
      <c r="F29" s="338">
        <f t="shared" si="1"/>
        <v>0.02</v>
      </c>
      <c r="G29" s="326">
        <v>1635</v>
      </c>
    </row>
    <row r="30" ht="21.75" customHeight="1" spans="1:7">
      <c r="A30" s="348" t="s">
        <v>3346</v>
      </c>
      <c r="B30" s="341"/>
      <c r="C30" s="341"/>
      <c r="D30" s="341">
        <v>3</v>
      </c>
      <c r="E30" s="337" t="e">
        <f t="shared" si="0"/>
        <v>#DIV/0!</v>
      </c>
      <c r="F30" s="338" t="str">
        <f t="shared" si="1"/>
        <v/>
      </c>
      <c r="G30" s="326">
        <v>4</v>
      </c>
    </row>
    <row r="31" ht="21.75" customHeight="1" spans="1:7">
      <c r="A31" s="341" t="s">
        <v>3347</v>
      </c>
      <c r="B31" s="341"/>
      <c r="C31" s="341"/>
      <c r="D31" s="341">
        <v>1136</v>
      </c>
      <c r="E31" s="337" t="e">
        <f t="shared" si="0"/>
        <v>#DIV/0!</v>
      </c>
      <c r="F31" s="338" t="str">
        <f t="shared" si="1"/>
        <v/>
      </c>
      <c r="G31" s="326">
        <v>1044</v>
      </c>
    </row>
    <row r="32" ht="21.75" customHeight="1" spans="1:7">
      <c r="A32" s="341" t="s">
        <v>3348</v>
      </c>
      <c r="B32" s="341"/>
      <c r="C32" s="341"/>
      <c r="D32" s="341">
        <v>6796</v>
      </c>
      <c r="E32" s="337" t="e">
        <f t="shared" si="0"/>
        <v>#DIV/0!</v>
      </c>
      <c r="F32" s="338" t="str">
        <f t="shared" si="1"/>
        <v/>
      </c>
      <c r="G32" s="326">
        <v>1430</v>
      </c>
    </row>
    <row r="33" ht="21.75" customHeight="1" spans="1:6">
      <c r="A33" s="341"/>
      <c r="B33" s="341"/>
      <c r="C33" s="341"/>
      <c r="D33" s="341"/>
      <c r="E33" s="337" t="e">
        <f t="shared" si="0"/>
        <v>#DIV/0!</v>
      </c>
      <c r="F33" s="343" t="str">
        <f t="shared" si="1"/>
        <v/>
      </c>
    </row>
    <row r="34" ht="21.75" customHeight="1" spans="1:7">
      <c r="A34" s="349" t="s">
        <v>3349</v>
      </c>
      <c r="B34" s="349">
        <v>110650</v>
      </c>
      <c r="C34" s="349">
        <v>111031</v>
      </c>
      <c r="D34" s="349">
        <f>D5+D29+D31+D32+D30</f>
        <v>82061</v>
      </c>
      <c r="E34" s="337">
        <f t="shared" si="0"/>
        <v>0.741626751016719</v>
      </c>
      <c r="F34" s="338">
        <f t="shared" si="1"/>
        <v>0</v>
      </c>
      <c r="G34" s="326">
        <v>28671</v>
      </c>
    </row>
    <row r="35" s="324" customFormat="1" ht="21.75" customHeight="1" spans="1:7">
      <c r="A35" s="323"/>
      <c r="B35" s="323"/>
      <c r="C35" s="323"/>
      <c r="D35" s="323"/>
      <c r="E35" s="350"/>
      <c r="G35" s="334"/>
    </row>
    <row r="36" ht="21.75" customHeight="1" spans="5:5">
      <c r="E36" s="351"/>
    </row>
    <row r="37" s="323" customFormat="1" customHeight="1" spans="1:7">
      <c r="A37" s="172"/>
      <c r="B37" s="172"/>
      <c r="C37" s="172"/>
      <c r="D37" s="172"/>
      <c r="E37" s="172"/>
      <c r="G37" s="340"/>
    </row>
    <row r="38" s="325" customFormat="1" customHeight="1" spans="1:7">
      <c r="A38" s="172"/>
      <c r="B38" s="172"/>
      <c r="C38" s="172"/>
      <c r="D38" s="172"/>
      <c r="E38" s="172"/>
      <c r="G38" s="352"/>
    </row>
    <row r="42" s="323" customFormat="1" customHeight="1" spans="1:7">
      <c r="A42" s="172"/>
      <c r="B42" s="172"/>
      <c r="C42" s="172"/>
      <c r="D42" s="172"/>
      <c r="E42" s="172"/>
      <c r="G42" s="340"/>
    </row>
  </sheetData>
  <mergeCells count="1">
    <mergeCell ref="A2:F2"/>
  </mergeCells>
  <pageMargins left="0.707638888888889" right="0.707638888888889" top="0.747916666666667" bottom="0.747916666666667" header="0.313888888888889" footer="0.313888888888889"/>
  <pageSetup paperSize="9" scale="83" fitToHeight="104" orientation="portrait"/>
  <headerFooter>
    <oddFooter>&amp;C第&amp;P页/共&amp;N页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84"/>
  <sheetViews>
    <sheetView showZeros="0" workbookViewId="0">
      <pane xSplit="2" ySplit="4" topLeftCell="C5" activePane="bottomRight" state="frozen"/>
      <selection/>
      <selection pane="topRight"/>
      <selection pane="bottomLeft"/>
      <selection pane="bottomRight" activeCell="I11" sqref="I11"/>
    </sheetView>
  </sheetViews>
  <sheetFormatPr defaultColWidth="0" defaultRowHeight="14.25" outlineLevelCol="6"/>
  <cols>
    <col min="1" max="1" width="8.75" style="219" customWidth="1"/>
    <col min="2" max="2" width="37.5" style="219" customWidth="1"/>
    <col min="3" max="3" width="15.375" style="222" customWidth="1"/>
    <col min="4" max="4" width="11.375" style="222" customWidth="1"/>
    <col min="5" max="5" width="13.5" style="222" customWidth="1"/>
    <col min="6" max="6" width="9.625" style="222" customWidth="1"/>
    <col min="7" max="8" width="15.125" style="222" customWidth="1"/>
    <col min="9" max="240" width="9" style="222" customWidth="1"/>
    <col min="241" max="241" width="8.75" style="222" customWidth="1"/>
    <col min="242" max="242" width="34.875" style="222" customWidth="1"/>
    <col min="243" max="243" width="12.75" style="222" customWidth="1"/>
    <col min="244" max="244" width="12.375" style="222" customWidth="1"/>
    <col min="245" max="245" width="13.5" style="222" customWidth="1"/>
    <col min="246" max="246" width="9.625" style="222" customWidth="1"/>
    <col min="247" max="247" width="12.125" style="222" customWidth="1"/>
    <col min="248" max="16384" width="0" style="222" hidden="1"/>
  </cols>
  <sheetData>
    <row r="1" ht="20.25" customHeight="1" spans="1:3">
      <c r="A1" s="223" t="s">
        <v>3350</v>
      </c>
      <c r="B1" s="223"/>
      <c r="C1" s="224"/>
    </row>
    <row r="2" s="218" customFormat="1" ht="31.5" customHeight="1" spans="1:5">
      <c r="A2" s="225" t="s">
        <v>3351</v>
      </c>
      <c r="B2" s="225"/>
      <c r="C2" s="225"/>
      <c r="D2" s="225"/>
      <c r="E2" s="225"/>
    </row>
    <row r="3" ht="18.75" spans="2:5">
      <c r="B3" s="226"/>
      <c r="C3" s="227"/>
      <c r="D3" s="228" t="s">
        <v>5</v>
      </c>
      <c r="E3" s="228"/>
    </row>
    <row r="4" s="219" customFormat="1" ht="36" customHeight="1" spans="1:5">
      <c r="A4" s="229" t="s">
        <v>2524</v>
      </c>
      <c r="B4" s="230" t="s">
        <v>3096</v>
      </c>
      <c r="C4" s="231" t="s">
        <v>87</v>
      </c>
      <c r="D4" s="231" t="s">
        <v>88</v>
      </c>
      <c r="E4" s="231" t="s">
        <v>89</v>
      </c>
    </row>
    <row r="5" ht="32.25" customHeight="1" spans="1:5">
      <c r="A5" s="232"/>
      <c r="B5" s="230" t="s">
        <v>90</v>
      </c>
      <c r="C5" s="233">
        <f>SUM(C6,C11,C15,C28,C32,C33,C39,C43,C48,C53,C59,C60,C69,C81)</f>
        <v>106032</v>
      </c>
      <c r="D5" s="233">
        <f>SUM(D6,D11,D15,D28,D32,D33,D39,D43,D48,D53,D59,D60,D69,D81)</f>
        <v>69508</v>
      </c>
      <c r="E5" s="234">
        <f ca="1">IFERROR(ROUND(D5/C5*100,2),"")</f>
        <v>65.55</v>
      </c>
    </row>
    <row r="6" s="220" customFormat="1" ht="36" customHeight="1" spans="1:7">
      <c r="A6" s="235" t="s">
        <v>3352</v>
      </c>
      <c r="B6" s="235" t="s">
        <v>3353</v>
      </c>
      <c r="C6" s="237"/>
      <c r="D6" s="237"/>
      <c r="E6" s="234" t="str">
        <f t="shared" ref="E6:E37" si="0">IFERROR(ROUND(D6/C6*100,2),"")</f>
        <v/>
      </c>
      <c r="G6" s="239">
        <f t="shared" ref="G6:G14" si="1">SUM(C6:D6)</f>
        <v>0</v>
      </c>
    </row>
    <row r="7" s="220" customFormat="1" ht="36" customHeight="1" spans="1:7">
      <c r="A7" s="235" t="s">
        <v>3354</v>
      </c>
      <c r="B7" s="236" t="s">
        <v>3355</v>
      </c>
      <c r="C7" s="237"/>
      <c r="D7" s="237"/>
      <c r="E7" s="234" t="str">
        <f t="shared" si="0"/>
        <v/>
      </c>
      <c r="G7" s="239">
        <f t="shared" si="1"/>
        <v>0</v>
      </c>
    </row>
    <row r="8" ht="27" customHeight="1" spans="1:7">
      <c r="A8" s="241" t="s">
        <v>3356</v>
      </c>
      <c r="B8" s="241" t="s">
        <v>3357</v>
      </c>
      <c r="C8" s="237"/>
      <c r="D8" s="237"/>
      <c r="E8" s="234" t="str">
        <f t="shared" si="0"/>
        <v/>
      </c>
      <c r="G8" s="243">
        <f t="shared" si="1"/>
        <v>0</v>
      </c>
    </row>
    <row r="9" ht="27" customHeight="1" spans="1:7">
      <c r="A9" s="241" t="s">
        <v>3358</v>
      </c>
      <c r="B9" s="241" t="s">
        <v>3359</v>
      </c>
      <c r="C9" s="237"/>
      <c r="D9" s="237"/>
      <c r="E9" s="234" t="str">
        <f t="shared" si="0"/>
        <v/>
      </c>
      <c r="G9" s="243">
        <f t="shared" si="1"/>
        <v>0</v>
      </c>
    </row>
    <row r="10" s="220" customFormat="1" ht="36" customHeight="1" spans="1:7">
      <c r="A10" s="235" t="s">
        <v>3360</v>
      </c>
      <c r="B10" s="236" t="s">
        <v>3361</v>
      </c>
      <c r="C10" s="237"/>
      <c r="D10" s="237"/>
      <c r="E10" s="234" t="str">
        <f t="shared" si="0"/>
        <v/>
      </c>
      <c r="G10" s="239">
        <f t="shared" si="1"/>
        <v>0</v>
      </c>
    </row>
    <row r="11" s="220" customFormat="1" ht="36" customHeight="1" spans="1:7">
      <c r="A11" s="235" t="s">
        <v>3362</v>
      </c>
      <c r="B11" s="235" t="s">
        <v>3363</v>
      </c>
      <c r="C11" s="237"/>
      <c r="D11" s="237"/>
      <c r="E11" s="234" t="str">
        <f t="shared" si="0"/>
        <v/>
      </c>
      <c r="G11" s="239">
        <f t="shared" si="1"/>
        <v>0</v>
      </c>
    </row>
    <row r="12" s="220" customFormat="1" ht="36" customHeight="1" spans="1:7">
      <c r="A12" s="235" t="s">
        <v>3364</v>
      </c>
      <c r="B12" s="236" t="s">
        <v>3365</v>
      </c>
      <c r="C12" s="237"/>
      <c r="D12" s="237"/>
      <c r="E12" s="234" t="str">
        <f t="shared" si="0"/>
        <v/>
      </c>
      <c r="G12" s="239">
        <f t="shared" si="1"/>
        <v>0</v>
      </c>
    </row>
    <row r="13" s="220" customFormat="1" ht="36" customHeight="1" spans="1:7">
      <c r="A13" s="235" t="s">
        <v>3366</v>
      </c>
      <c r="B13" s="236" t="s">
        <v>3367</v>
      </c>
      <c r="C13" s="237"/>
      <c r="D13" s="237"/>
      <c r="E13" s="234" t="str">
        <f t="shared" si="0"/>
        <v/>
      </c>
      <c r="G13" s="239">
        <f t="shared" si="1"/>
        <v>0</v>
      </c>
    </row>
    <row r="14" s="220" customFormat="1" ht="36" customHeight="1" spans="1:7">
      <c r="A14" s="235" t="s">
        <v>3368</v>
      </c>
      <c r="B14" s="236" t="s">
        <v>3369</v>
      </c>
      <c r="C14" s="237"/>
      <c r="D14" s="237"/>
      <c r="E14" s="234" t="str">
        <f t="shared" si="0"/>
        <v/>
      </c>
      <c r="G14" s="239">
        <f t="shared" si="1"/>
        <v>0</v>
      </c>
    </row>
    <row r="15" s="220" customFormat="1" ht="36" customHeight="1" spans="1:7">
      <c r="A15" s="235" t="s">
        <v>3370</v>
      </c>
      <c r="B15" s="235" t="s">
        <v>3371</v>
      </c>
      <c r="C15" s="237">
        <v>94979</v>
      </c>
      <c r="D15" s="237">
        <v>61846</v>
      </c>
      <c r="E15" s="234">
        <f t="shared" si="0"/>
        <v>65.12</v>
      </c>
      <c r="G15" s="239"/>
    </row>
    <row r="16" s="220" customFormat="1" ht="36" customHeight="1" spans="1:7">
      <c r="A16" s="235" t="s">
        <v>3372</v>
      </c>
      <c r="B16" s="236" t="s">
        <v>3373</v>
      </c>
      <c r="C16" s="237">
        <v>69163</v>
      </c>
      <c r="D16" s="237">
        <v>41856</v>
      </c>
      <c r="E16" s="234">
        <f t="shared" si="0"/>
        <v>60.52</v>
      </c>
      <c r="G16" s="239"/>
    </row>
    <row r="17" s="220" customFormat="1" ht="36" customHeight="1" spans="1:7">
      <c r="A17" s="235" t="s">
        <v>3374</v>
      </c>
      <c r="B17" s="236" t="s">
        <v>3375</v>
      </c>
      <c r="C17" s="237"/>
      <c r="D17" s="237">
        <v>0</v>
      </c>
      <c r="E17" s="234" t="str">
        <f t="shared" si="0"/>
        <v/>
      </c>
      <c r="G17" s="239">
        <f>SUM(C17:D17)</f>
        <v>0</v>
      </c>
    </row>
    <row r="18" s="220" customFormat="1" ht="36" customHeight="1" spans="1:7">
      <c r="A18" s="235" t="s">
        <v>3376</v>
      </c>
      <c r="B18" s="236" t="s">
        <v>3377</v>
      </c>
      <c r="C18" s="237">
        <v>6107</v>
      </c>
      <c r="D18" s="237">
        <v>1634</v>
      </c>
      <c r="E18" s="234">
        <f t="shared" si="0"/>
        <v>26.76</v>
      </c>
      <c r="G18" s="239"/>
    </row>
    <row r="19" s="220" customFormat="1" ht="36" customHeight="1" spans="1:7">
      <c r="A19" s="235" t="s">
        <v>3378</v>
      </c>
      <c r="B19" s="236" t="s">
        <v>3379</v>
      </c>
      <c r="C19" s="237"/>
      <c r="D19" s="237">
        <v>0</v>
      </c>
      <c r="E19" s="234" t="str">
        <f t="shared" si="0"/>
        <v/>
      </c>
      <c r="G19" s="239">
        <f>SUM(C19:D19)</f>
        <v>0</v>
      </c>
    </row>
    <row r="20" s="220" customFormat="1" ht="36" customHeight="1" spans="1:7">
      <c r="A20" s="235" t="s">
        <v>3380</v>
      </c>
      <c r="B20" s="236" t="s">
        <v>3381</v>
      </c>
      <c r="C20" s="237">
        <v>792</v>
      </c>
      <c r="D20" s="237">
        <v>96</v>
      </c>
      <c r="E20" s="234">
        <f t="shared" si="0"/>
        <v>12.12</v>
      </c>
      <c r="G20" s="239"/>
    </row>
    <row r="21" s="220" customFormat="1" ht="36" customHeight="1" spans="1:7">
      <c r="A21" s="235" t="s">
        <v>3382</v>
      </c>
      <c r="B21" s="236" t="s">
        <v>3383</v>
      </c>
      <c r="C21" s="237">
        <v>150</v>
      </c>
      <c r="D21" s="237">
        <v>150</v>
      </c>
      <c r="E21" s="234">
        <f t="shared" si="0"/>
        <v>100</v>
      </c>
      <c r="G21" s="239"/>
    </row>
    <row r="22" s="220" customFormat="1" ht="36" customHeight="1" spans="1:7">
      <c r="A22" s="235" t="s">
        <v>3384</v>
      </c>
      <c r="B22" s="236" t="s">
        <v>3385</v>
      </c>
      <c r="C22" s="237"/>
      <c r="D22" s="237">
        <v>0</v>
      </c>
      <c r="E22" s="234" t="str">
        <f t="shared" si="0"/>
        <v/>
      </c>
      <c r="G22" s="239"/>
    </row>
    <row r="23" s="220" customFormat="1" ht="36" customHeight="1" spans="1:7">
      <c r="A23" s="235" t="s">
        <v>3386</v>
      </c>
      <c r="B23" s="236" t="s">
        <v>3387</v>
      </c>
      <c r="C23" s="237"/>
      <c r="D23" s="237">
        <v>0</v>
      </c>
      <c r="E23" s="234" t="str">
        <f t="shared" si="0"/>
        <v/>
      </c>
      <c r="G23" s="239"/>
    </row>
    <row r="24" s="220" customFormat="1" ht="36" customHeight="1" spans="1:7">
      <c r="A24" s="235" t="s">
        <v>3388</v>
      </c>
      <c r="B24" s="236" t="s">
        <v>3389</v>
      </c>
      <c r="C24" s="237">
        <v>13666</v>
      </c>
      <c r="D24" s="237">
        <v>14645</v>
      </c>
      <c r="E24" s="234">
        <f t="shared" si="0"/>
        <v>107.16</v>
      </c>
      <c r="G24" s="239"/>
    </row>
    <row r="25" s="220" customFormat="1" ht="36" customHeight="1" spans="1:7">
      <c r="A25" s="235" t="s">
        <v>3390</v>
      </c>
      <c r="B25" s="236" t="s">
        <v>3391</v>
      </c>
      <c r="C25" s="237">
        <v>1684</v>
      </c>
      <c r="D25" s="237">
        <v>742</v>
      </c>
      <c r="E25" s="234">
        <f t="shared" si="0"/>
        <v>44.06</v>
      </c>
      <c r="G25" s="239"/>
    </row>
    <row r="26" spans="1:7">
      <c r="A26" s="241" t="s">
        <v>3392</v>
      </c>
      <c r="B26" s="241" t="s">
        <v>2389</v>
      </c>
      <c r="C26" s="237"/>
      <c r="D26" s="237">
        <v>0</v>
      </c>
      <c r="E26" s="234" t="str">
        <f t="shared" si="0"/>
        <v/>
      </c>
      <c r="G26" s="243"/>
    </row>
    <row r="27" s="220" customFormat="1" ht="36" customHeight="1" spans="1:7">
      <c r="A27" s="235" t="s">
        <v>3393</v>
      </c>
      <c r="B27" s="236" t="s">
        <v>3394</v>
      </c>
      <c r="C27" s="237">
        <v>3417</v>
      </c>
      <c r="D27" s="237">
        <v>2723</v>
      </c>
      <c r="E27" s="234">
        <f t="shared" si="0"/>
        <v>79.69</v>
      </c>
      <c r="G27" s="239"/>
    </row>
    <row r="28" s="221" customFormat="1" ht="36" customHeight="1" spans="1:7">
      <c r="A28" s="235" t="s">
        <v>3395</v>
      </c>
      <c r="B28" s="235" t="s">
        <v>3396</v>
      </c>
      <c r="C28" s="237">
        <v>2247</v>
      </c>
      <c r="D28" s="237">
        <v>77</v>
      </c>
      <c r="E28" s="234">
        <f t="shared" si="0"/>
        <v>3.43</v>
      </c>
      <c r="G28" s="239"/>
    </row>
    <row r="29" s="221" customFormat="1" ht="36" customHeight="1" spans="1:7">
      <c r="A29" s="235" t="s">
        <v>3397</v>
      </c>
      <c r="B29" s="236" t="s">
        <v>3373</v>
      </c>
      <c r="C29" s="237">
        <v>2247</v>
      </c>
      <c r="D29" s="237">
        <v>77</v>
      </c>
      <c r="E29" s="234">
        <f t="shared" si="0"/>
        <v>3.43</v>
      </c>
      <c r="G29" s="239"/>
    </row>
    <row r="30" s="220" customFormat="1" ht="36" customHeight="1" spans="1:7">
      <c r="A30" s="235" t="s">
        <v>3398</v>
      </c>
      <c r="B30" s="236" t="s">
        <v>3375</v>
      </c>
      <c r="C30" s="237"/>
      <c r="D30" s="237"/>
      <c r="E30" s="234" t="str">
        <f t="shared" si="0"/>
        <v/>
      </c>
      <c r="G30" s="239"/>
    </row>
    <row r="31" spans="1:7">
      <c r="A31" s="241" t="s">
        <v>3399</v>
      </c>
      <c r="B31" s="241" t="s">
        <v>3400</v>
      </c>
      <c r="C31" s="237"/>
      <c r="D31" s="237"/>
      <c r="E31" s="234" t="str">
        <f t="shared" si="0"/>
        <v/>
      </c>
      <c r="G31" s="243"/>
    </row>
    <row r="32" s="220" customFormat="1" ht="36" customHeight="1" spans="1:7">
      <c r="A32" s="235" t="s">
        <v>3401</v>
      </c>
      <c r="B32" s="235" t="s">
        <v>3402</v>
      </c>
      <c r="C32" s="237">
        <v>1570</v>
      </c>
      <c r="D32" s="237"/>
      <c r="E32" s="234">
        <f t="shared" si="0"/>
        <v>0</v>
      </c>
      <c r="G32" s="239"/>
    </row>
    <row r="33" s="220" customFormat="1" ht="36" customHeight="1" spans="1:7">
      <c r="A33" s="235" t="s">
        <v>3403</v>
      </c>
      <c r="B33" s="235" t="s">
        <v>3404</v>
      </c>
      <c r="C33" s="237">
        <v>5188</v>
      </c>
      <c r="D33" s="237">
        <v>5347</v>
      </c>
      <c r="E33" s="234">
        <f t="shared" si="0"/>
        <v>103.06</v>
      </c>
      <c r="G33" s="239"/>
    </row>
    <row r="34" s="220" customFormat="1" ht="36" customHeight="1" spans="1:7">
      <c r="A34" s="235" t="s">
        <v>3405</v>
      </c>
      <c r="B34" s="236" t="s">
        <v>1608</v>
      </c>
      <c r="C34" s="237">
        <v>3182</v>
      </c>
      <c r="D34" s="237">
        <v>4564</v>
      </c>
      <c r="E34" s="234">
        <f t="shared" si="0"/>
        <v>143.43</v>
      </c>
      <c r="G34" s="239"/>
    </row>
    <row r="35" s="220" customFormat="1" ht="36" customHeight="1" spans="1:7">
      <c r="A35" s="235" t="s">
        <v>3406</v>
      </c>
      <c r="B35" s="236" t="s">
        <v>1610</v>
      </c>
      <c r="C35" s="237">
        <v>933</v>
      </c>
      <c r="D35" s="237">
        <v>783</v>
      </c>
      <c r="E35" s="234">
        <f t="shared" si="0"/>
        <v>83.92</v>
      </c>
      <c r="G35" s="239"/>
    </row>
    <row r="36" spans="1:7">
      <c r="A36" s="241" t="s">
        <v>3407</v>
      </c>
      <c r="B36" s="241" t="s">
        <v>1612</v>
      </c>
      <c r="C36" s="237"/>
      <c r="D36" s="237">
        <v>0</v>
      </c>
      <c r="E36" s="234" t="str">
        <f t="shared" si="0"/>
        <v/>
      </c>
      <c r="G36" s="243"/>
    </row>
    <row r="37" s="220" customFormat="1" ht="36" customHeight="1" spans="1:7">
      <c r="A37" s="235" t="s">
        <v>3408</v>
      </c>
      <c r="B37" s="236" t="s">
        <v>1614</v>
      </c>
      <c r="C37" s="237"/>
      <c r="D37" s="237"/>
      <c r="E37" s="234" t="str">
        <f t="shared" si="0"/>
        <v/>
      </c>
      <c r="G37" s="239"/>
    </row>
    <row r="38" s="220" customFormat="1" ht="36" customHeight="1" spans="1:7">
      <c r="A38" s="235" t="s">
        <v>3409</v>
      </c>
      <c r="B38" s="236" t="s">
        <v>3410</v>
      </c>
      <c r="C38" s="237">
        <v>1073</v>
      </c>
      <c r="D38" s="237"/>
      <c r="E38" s="234">
        <f t="shared" ref="E38:E83" si="2">IFERROR(ROUND(D38/C38*100,2),"")</f>
        <v>0</v>
      </c>
      <c r="G38" s="239"/>
    </row>
    <row r="39" s="220" customFormat="1" ht="36" customHeight="1" spans="1:7">
      <c r="A39" s="235" t="s">
        <v>3411</v>
      </c>
      <c r="B39" s="235" t="s">
        <v>3412</v>
      </c>
      <c r="C39" s="237">
        <v>1110</v>
      </c>
      <c r="D39" s="237">
        <v>1285</v>
      </c>
      <c r="E39" s="234">
        <f t="shared" si="2"/>
        <v>115.77</v>
      </c>
      <c r="G39" s="239"/>
    </row>
    <row r="40" s="220" customFormat="1" ht="36" customHeight="1" spans="1:7">
      <c r="A40" s="235" t="s">
        <v>3413</v>
      </c>
      <c r="B40" s="236" t="s">
        <v>3414</v>
      </c>
      <c r="C40" s="237">
        <v>1110</v>
      </c>
      <c r="D40" s="237">
        <v>1285</v>
      </c>
      <c r="E40" s="234">
        <f t="shared" si="2"/>
        <v>115.77</v>
      </c>
      <c r="G40" s="239"/>
    </row>
    <row r="41" s="220" customFormat="1" ht="36" customHeight="1" spans="1:7">
      <c r="A41" s="235" t="s">
        <v>3415</v>
      </c>
      <c r="B41" s="236" t="s">
        <v>3416</v>
      </c>
      <c r="C41" s="237"/>
      <c r="D41" s="237"/>
      <c r="E41" s="234" t="str">
        <f t="shared" si="2"/>
        <v/>
      </c>
      <c r="G41" s="239"/>
    </row>
    <row r="42" s="220" customFormat="1" ht="36" customHeight="1" spans="1:7">
      <c r="A42" s="235" t="s">
        <v>3417</v>
      </c>
      <c r="B42" s="236" t="s">
        <v>3418</v>
      </c>
      <c r="C42" s="237"/>
      <c r="D42" s="237"/>
      <c r="E42" s="234" t="str">
        <f t="shared" si="2"/>
        <v/>
      </c>
      <c r="G42" s="239"/>
    </row>
    <row r="43" ht="28.5" spans="1:7">
      <c r="A43" s="241" t="s">
        <v>3419</v>
      </c>
      <c r="B43" s="241" t="s">
        <v>3420</v>
      </c>
      <c r="C43" s="237"/>
      <c r="D43" s="237"/>
      <c r="E43" s="234" t="str">
        <f t="shared" si="2"/>
        <v/>
      </c>
      <c r="G43" s="243"/>
    </row>
    <row r="44" spans="1:7">
      <c r="A44" s="241" t="s">
        <v>3421</v>
      </c>
      <c r="B44" s="241" t="s">
        <v>3367</v>
      </c>
      <c r="C44" s="237"/>
      <c r="D44" s="237"/>
      <c r="E44" s="234" t="str">
        <f t="shared" si="2"/>
        <v/>
      </c>
      <c r="G44" s="243"/>
    </row>
    <row r="45" spans="1:7">
      <c r="A45" s="241" t="s">
        <v>3422</v>
      </c>
      <c r="B45" s="241" t="s">
        <v>3423</v>
      </c>
      <c r="C45" s="237"/>
      <c r="D45" s="237"/>
      <c r="E45" s="234" t="str">
        <f t="shared" si="2"/>
        <v/>
      </c>
      <c r="G45" s="243"/>
    </row>
    <row r="46" spans="1:7">
      <c r="A46" s="241" t="s">
        <v>3424</v>
      </c>
      <c r="B46" s="241" t="s">
        <v>3425</v>
      </c>
      <c r="C46" s="237"/>
      <c r="D46" s="237"/>
      <c r="E46" s="234" t="str">
        <f t="shared" si="2"/>
        <v/>
      </c>
      <c r="G46" s="243"/>
    </row>
    <row r="47" spans="1:7">
      <c r="A47" s="241" t="s">
        <v>3426</v>
      </c>
      <c r="B47" s="241" t="s">
        <v>3427</v>
      </c>
      <c r="C47" s="237"/>
      <c r="D47" s="237"/>
      <c r="E47" s="234" t="str">
        <f t="shared" si="2"/>
        <v/>
      </c>
      <c r="G47" s="243"/>
    </row>
    <row r="48" s="220" customFormat="1" ht="36" customHeight="1" spans="1:7">
      <c r="A48" s="235" t="s">
        <v>3428</v>
      </c>
      <c r="B48" s="235" t="s">
        <v>3429</v>
      </c>
      <c r="C48" s="237"/>
      <c r="D48" s="237"/>
      <c r="E48" s="234" t="str">
        <f t="shared" si="2"/>
        <v/>
      </c>
      <c r="G48" s="239"/>
    </row>
    <row r="49" spans="1:7">
      <c r="A49" s="241" t="s">
        <v>3430</v>
      </c>
      <c r="B49" s="241" t="s">
        <v>3431</v>
      </c>
      <c r="C49" s="237"/>
      <c r="D49" s="237"/>
      <c r="E49" s="234" t="str">
        <f t="shared" si="2"/>
        <v/>
      </c>
      <c r="G49" s="243"/>
    </row>
    <row r="50" spans="1:7">
      <c r="A50" s="241" t="s">
        <v>3432</v>
      </c>
      <c r="B50" s="241" t="s">
        <v>3433</v>
      </c>
      <c r="C50" s="237"/>
      <c r="D50" s="237"/>
      <c r="E50" s="234" t="str">
        <f t="shared" si="2"/>
        <v/>
      </c>
      <c r="G50" s="243"/>
    </row>
    <row r="51" spans="1:7">
      <c r="A51" s="241" t="s">
        <v>3434</v>
      </c>
      <c r="B51" s="241" t="s">
        <v>3435</v>
      </c>
      <c r="C51" s="237"/>
      <c r="D51" s="237"/>
      <c r="E51" s="234" t="str">
        <f t="shared" si="2"/>
        <v/>
      </c>
      <c r="G51" s="243"/>
    </row>
    <row r="52" s="220" customFormat="1" ht="36" customHeight="1" spans="1:7">
      <c r="A52" s="235" t="s">
        <v>3436</v>
      </c>
      <c r="B52" s="236" t="s">
        <v>3437</v>
      </c>
      <c r="C52" s="237"/>
      <c r="D52" s="237"/>
      <c r="E52" s="234" t="str">
        <f t="shared" si="2"/>
        <v/>
      </c>
      <c r="G52" s="239"/>
    </row>
    <row r="53" s="220" customFormat="1" ht="36" customHeight="1" spans="1:7">
      <c r="A53" s="235" t="s">
        <v>3438</v>
      </c>
      <c r="B53" s="235" t="s">
        <v>3439</v>
      </c>
      <c r="C53" s="237"/>
      <c r="D53" s="237"/>
      <c r="E53" s="234" t="str">
        <f t="shared" si="2"/>
        <v/>
      </c>
      <c r="G53" s="239"/>
    </row>
    <row r="54" spans="1:7">
      <c r="A54" s="241" t="s">
        <v>3440</v>
      </c>
      <c r="B54" s="241" t="s">
        <v>3441</v>
      </c>
      <c r="C54" s="237"/>
      <c r="D54" s="237"/>
      <c r="E54" s="234" t="str">
        <f t="shared" si="2"/>
        <v/>
      </c>
      <c r="G54" s="243"/>
    </row>
    <row r="55" spans="1:7">
      <c r="A55" s="241" t="s">
        <v>3442</v>
      </c>
      <c r="B55" s="241" t="s">
        <v>3443</v>
      </c>
      <c r="C55" s="237"/>
      <c r="D55" s="237"/>
      <c r="E55" s="234" t="str">
        <f t="shared" si="2"/>
        <v/>
      </c>
      <c r="G55" s="243"/>
    </row>
    <row r="56" spans="1:7">
      <c r="A56" s="241" t="s">
        <v>3444</v>
      </c>
      <c r="B56" s="241" t="s">
        <v>3445</v>
      </c>
      <c r="C56" s="237"/>
      <c r="D56" s="237"/>
      <c r="E56" s="234" t="str">
        <f t="shared" si="2"/>
        <v/>
      </c>
      <c r="G56" s="243"/>
    </row>
    <row r="57" s="220" customFormat="1" ht="36" customHeight="1" spans="1:7">
      <c r="A57" s="235" t="s">
        <v>3446</v>
      </c>
      <c r="B57" s="236" t="s">
        <v>3447</v>
      </c>
      <c r="C57" s="237"/>
      <c r="D57" s="237"/>
      <c r="E57" s="234" t="str">
        <f t="shared" si="2"/>
        <v/>
      </c>
      <c r="G57" s="239"/>
    </row>
    <row r="58" spans="1:7">
      <c r="A58" s="241" t="s">
        <v>3448</v>
      </c>
      <c r="B58" s="241" t="s">
        <v>3449</v>
      </c>
      <c r="C58" s="237"/>
      <c r="D58" s="237"/>
      <c r="E58" s="234" t="str">
        <f t="shared" si="2"/>
        <v/>
      </c>
      <c r="G58" s="243"/>
    </row>
    <row r="59" s="220" customFormat="1" ht="36" customHeight="1" spans="1:7">
      <c r="A59" s="235" t="s">
        <v>3450</v>
      </c>
      <c r="B59" s="235" t="s">
        <v>3451</v>
      </c>
      <c r="C59" s="237"/>
      <c r="D59" s="237"/>
      <c r="E59" s="234" t="str">
        <f t="shared" si="2"/>
        <v/>
      </c>
      <c r="G59" s="239"/>
    </row>
    <row r="60" s="220" customFormat="1" ht="36" customHeight="1" spans="1:7">
      <c r="A60" s="235" t="s">
        <v>3452</v>
      </c>
      <c r="B60" s="235" t="s">
        <v>3453</v>
      </c>
      <c r="C60" s="237"/>
      <c r="D60" s="237"/>
      <c r="E60" s="234" t="str">
        <f t="shared" si="2"/>
        <v/>
      </c>
      <c r="G60" s="239"/>
    </row>
    <row r="61" spans="1:7">
      <c r="A61" s="241" t="s">
        <v>3454</v>
      </c>
      <c r="B61" s="241" t="s">
        <v>3455</v>
      </c>
      <c r="C61" s="237"/>
      <c r="D61" s="237"/>
      <c r="E61" s="234" t="str">
        <f t="shared" si="2"/>
        <v/>
      </c>
      <c r="G61" s="243"/>
    </row>
    <row r="62" spans="1:7">
      <c r="A62" s="241" t="s">
        <v>3456</v>
      </c>
      <c r="B62" s="241" t="s">
        <v>3457</v>
      </c>
      <c r="C62" s="237"/>
      <c r="D62" s="237"/>
      <c r="E62" s="234" t="str">
        <f t="shared" si="2"/>
        <v/>
      </c>
      <c r="G62" s="243"/>
    </row>
    <row r="63" s="220" customFormat="1" ht="36" customHeight="1" spans="1:7">
      <c r="A63" s="235" t="s">
        <v>3458</v>
      </c>
      <c r="B63" s="236" t="s">
        <v>3459</v>
      </c>
      <c r="C63" s="237"/>
      <c r="D63" s="237"/>
      <c r="E63" s="234" t="str">
        <f t="shared" si="2"/>
        <v/>
      </c>
      <c r="G63" s="239"/>
    </row>
    <row r="64" spans="1:7">
      <c r="A64" s="241" t="s">
        <v>3460</v>
      </c>
      <c r="B64" s="241" t="s">
        <v>3461</v>
      </c>
      <c r="C64" s="237"/>
      <c r="D64" s="237"/>
      <c r="E64" s="234" t="str">
        <f t="shared" si="2"/>
        <v/>
      </c>
      <c r="G64" s="243"/>
    </row>
    <row r="65" spans="1:7">
      <c r="A65" s="241" t="s">
        <v>3462</v>
      </c>
      <c r="B65" s="241" t="s">
        <v>3463</v>
      </c>
      <c r="C65" s="237"/>
      <c r="D65" s="237"/>
      <c r="E65" s="234" t="str">
        <f t="shared" si="2"/>
        <v/>
      </c>
      <c r="G65" s="243">
        <f>SUM(C65:D65)</f>
        <v>0</v>
      </c>
    </row>
    <row r="66" spans="1:7">
      <c r="A66" s="241" t="s">
        <v>3464</v>
      </c>
      <c r="B66" s="241" t="s">
        <v>3465</v>
      </c>
      <c r="C66" s="237"/>
      <c r="D66" s="237"/>
      <c r="E66" s="234" t="str">
        <f t="shared" si="2"/>
        <v/>
      </c>
      <c r="G66" s="243">
        <f>SUM(C66:D66)</f>
        <v>0</v>
      </c>
    </row>
    <row r="67" spans="1:7">
      <c r="A67" s="241" t="s">
        <v>3466</v>
      </c>
      <c r="B67" s="241" t="s">
        <v>3467</v>
      </c>
      <c r="C67" s="237"/>
      <c r="D67" s="237"/>
      <c r="E67" s="234" t="str">
        <f t="shared" si="2"/>
        <v/>
      </c>
      <c r="G67" s="243">
        <f>SUM(C67:D67)</f>
        <v>0</v>
      </c>
    </row>
    <row r="68" spans="1:7">
      <c r="A68" s="241" t="s">
        <v>3468</v>
      </c>
      <c r="B68" s="241" t="s">
        <v>3469</v>
      </c>
      <c r="C68" s="237"/>
      <c r="D68" s="237"/>
      <c r="E68" s="234" t="str">
        <f t="shared" si="2"/>
        <v/>
      </c>
      <c r="G68" s="243">
        <f>SUM(C68:D68)</f>
        <v>0</v>
      </c>
    </row>
    <row r="69" s="220" customFormat="1" ht="36" customHeight="1" spans="1:7">
      <c r="A69" s="235" t="s">
        <v>3470</v>
      </c>
      <c r="B69" s="235" t="s">
        <v>3471</v>
      </c>
      <c r="C69" s="237">
        <v>3</v>
      </c>
      <c r="D69" s="237">
        <v>22</v>
      </c>
      <c r="E69" s="234">
        <f t="shared" si="2"/>
        <v>733.33</v>
      </c>
      <c r="G69" s="239"/>
    </row>
    <row r="70" ht="28.5" spans="1:7">
      <c r="A70" s="241" t="s">
        <v>3472</v>
      </c>
      <c r="B70" s="241" t="s">
        <v>3473</v>
      </c>
      <c r="C70" s="237"/>
      <c r="D70" s="237"/>
      <c r="E70" s="234" t="str">
        <f t="shared" si="2"/>
        <v/>
      </c>
      <c r="G70" s="243"/>
    </row>
    <row r="71" s="220" customFormat="1" ht="36" customHeight="1" spans="1:7">
      <c r="A71" s="235" t="s">
        <v>3474</v>
      </c>
      <c r="B71" s="236" t="s">
        <v>3475</v>
      </c>
      <c r="C71" s="237"/>
      <c r="D71" s="237"/>
      <c r="E71" s="234" t="str">
        <f t="shared" si="2"/>
        <v/>
      </c>
      <c r="G71" s="239"/>
    </row>
    <row r="72" s="220" customFormat="1" ht="36" customHeight="1" spans="1:7">
      <c r="A72" s="235" t="s">
        <v>3476</v>
      </c>
      <c r="B72" s="236" t="s">
        <v>3477</v>
      </c>
      <c r="C72" s="237"/>
      <c r="D72" s="237"/>
      <c r="E72" s="234" t="str">
        <f t="shared" si="2"/>
        <v/>
      </c>
      <c r="G72" s="239"/>
    </row>
    <row r="73" s="220" customFormat="1" ht="36" customHeight="1" spans="1:7">
      <c r="A73" s="235" t="s">
        <v>3478</v>
      </c>
      <c r="B73" s="236" t="s">
        <v>3479</v>
      </c>
      <c r="C73" s="237">
        <v>3</v>
      </c>
      <c r="D73" s="237">
        <v>22</v>
      </c>
      <c r="E73" s="234">
        <f t="shared" si="2"/>
        <v>733.33</v>
      </c>
      <c r="G73" s="239"/>
    </row>
    <row r="74" spans="1:7">
      <c r="A74" s="241" t="s">
        <v>3480</v>
      </c>
      <c r="B74" s="241" t="s">
        <v>3481</v>
      </c>
      <c r="C74" s="237"/>
      <c r="D74" s="237"/>
      <c r="E74" s="234" t="str">
        <f t="shared" si="2"/>
        <v/>
      </c>
      <c r="G74" s="243"/>
    </row>
    <row r="75" s="220" customFormat="1" ht="36" customHeight="1" spans="1:7">
      <c r="A75" s="235" t="s">
        <v>3482</v>
      </c>
      <c r="B75" s="236" t="s">
        <v>3483</v>
      </c>
      <c r="C75" s="237"/>
      <c r="D75" s="237"/>
      <c r="E75" s="234" t="str">
        <f t="shared" si="2"/>
        <v/>
      </c>
      <c r="G75" s="239"/>
    </row>
    <row r="76" s="220" customFormat="1" ht="36" customHeight="1" spans="1:7">
      <c r="A76" s="235" t="s">
        <v>3484</v>
      </c>
      <c r="B76" s="236" t="s">
        <v>3485</v>
      </c>
      <c r="C76" s="237"/>
      <c r="D76" s="237"/>
      <c r="E76" s="234" t="str">
        <f t="shared" si="2"/>
        <v/>
      </c>
      <c r="G76" s="239"/>
    </row>
    <row r="77" spans="1:7">
      <c r="A77" s="241" t="s">
        <v>3486</v>
      </c>
      <c r="B77" s="241" t="s">
        <v>3487</v>
      </c>
      <c r="C77" s="237"/>
      <c r="D77" s="237"/>
      <c r="E77" s="234" t="str">
        <f t="shared" si="2"/>
        <v/>
      </c>
      <c r="G77" s="243"/>
    </row>
    <row r="78" spans="1:7">
      <c r="A78" s="241" t="s">
        <v>3488</v>
      </c>
      <c r="B78" s="241" t="s">
        <v>3489</v>
      </c>
      <c r="C78" s="237"/>
      <c r="D78" s="237"/>
      <c r="E78" s="234" t="str">
        <f t="shared" si="2"/>
        <v/>
      </c>
      <c r="G78" s="243"/>
    </row>
    <row r="79" s="220" customFormat="1" ht="36" customHeight="1" spans="1:7">
      <c r="A79" s="235" t="s">
        <v>3490</v>
      </c>
      <c r="B79" s="236" t="s">
        <v>3491</v>
      </c>
      <c r="C79" s="237"/>
      <c r="D79" s="237"/>
      <c r="E79" s="234" t="str">
        <f t="shared" si="2"/>
        <v/>
      </c>
      <c r="G79" s="239"/>
    </row>
    <row r="80" s="220" customFormat="1" ht="36" customHeight="1" spans="1:7">
      <c r="A80" s="235" t="s">
        <v>3492</v>
      </c>
      <c r="B80" s="236" t="s">
        <v>3493</v>
      </c>
      <c r="C80" s="237"/>
      <c r="D80" s="237"/>
      <c r="E80" s="234" t="str">
        <f t="shared" si="2"/>
        <v/>
      </c>
      <c r="G80" s="239"/>
    </row>
    <row r="81" s="220" customFormat="1" ht="36" customHeight="1" spans="1:7">
      <c r="A81" s="235" t="s">
        <v>3494</v>
      </c>
      <c r="B81" s="235" t="s">
        <v>3495</v>
      </c>
      <c r="C81" s="237">
        <v>935</v>
      </c>
      <c r="D81" s="237">
        <v>931</v>
      </c>
      <c r="E81" s="234">
        <f t="shared" si="2"/>
        <v>99.57</v>
      </c>
      <c r="G81" s="239"/>
    </row>
    <row r="82" s="220" customFormat="1" ht="36" customHeight="1" spans="1:7">
      <c r="A82" s="235" t="s">
        <v>3496</v>
      </c>
      <c r="B82" s="236" t="s">
        <v>3497</v>
      </c>
      <c r="C82" s="237">
        <v>935</v>
      </c>
      <c r="D82" s="237">
        <v>931</v>
      </c>
      <c r="E82" s="234">
        <f t="shared" si="2"/>
        <v>99.57</v>
      </c>
      <c r="G82" s="239"/>
    </row>
    <row r="83" s="220" customFormat="1" ht="36" customHeight="1" spans="1:7">
      <c r="A83" s="232">
        <v>2320431</v>
      </c>
      <c r="B83" s="252" t="s">
        <v>3498</v>
      </c>
      <c r="C83" s="237"/>
      <c r="D83" s="237"/>
      <c r="E83" s="234" t="str">
        <f t="shared" si="2"/>
        <v/>
      </c>
      <c r="G83" s="239"/>
    </row>
    <row r="84" ht="25.5" customHeight="1"/>
  </sheetData>
  <mergeCells count="3">
    <mergeCell ref="A1:B1"/>
    <mergeCell ref="A2:E2"/>
    <mergeCell ref="D3:E3"/>
  </mergeCells>
  <pageMargins left="0.707638888888889" right="0.707638888888889" top="0.747916666666667" bottom="0.747916666666667" header="0.313888888888889" footer="0.313888888888889"/>
  <pageSetup paperSize="9" scale="95" fitToHeight="104" orientation="portrait"/>
  <headerFooter>
    <oddFooter>&amp;C第&amp;P页/共&amp;N页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G54"/>
  <sheetViews>
    <sheetView workbookViewId="0">
      <selection activeCell="D69" sqref="D69"/>
    </sheetView>
  </sheetViews>
  <sheetFormatPr defaultColWidth="9" defaultRowHeight="14.25" outlineLevelCol="6"/>
  <cols>
    <col min="1" max="1" width="8.75" style="198" customWidth="1"/>
    <col min="2" max="2" width="43" style="199" customWidth="1"/>
    <col min="3" max="3" width="29.125" style="199" customWidth="1"/>
    <col min="4" max="4" width="11.5" style="198" customWidth="1"/>
    <col min="5" max="5" width="10.5" style="198" customWidth="1"/>
    <col min="6" max="16384" width="9" style="198"/>
  </cols>
  <sheetData>
    <row r="1" ht="27" customHeight="1" spans="1:2">
      <c r="A1" s="200"/>
      <c r="B1" s="200"/>
    </row>
    <row r="2" ht="30.75" customHeight="1" spans="1:7">
      <c r="A2" s="201" t="s">
        <v>3499</v>
      </c>
      <c r="B2" s="201"/>
      <c r="C2" s="201"/>
      <c r="D2" s="201"/>
      <c r="E2" s="201"/>
      <c r="F2" s="201"/>
      <c r="G2" s="201"/>
    </row>
    <row r="3" ht="28.5" customHeight="1" spans="2:7">
      <c r="B3" s="202"/>
      <c r="C3" s="202"/>
      <c r="D3" s="203"/>
      <c r="F3" s="314" t="s">
        <v>5</v>
      </c>
      <c r="G3" s="314"/>
    </row>
    <row r="4" s="313" customFormat="1" ht="55.5" customHeight="1" spans="1:7">
      <c r="A4" s="315" t="s">
        <v>3500</v>
      </c>
      <c r="B4" s="316" t="s">
        <v>3272</v>
      </c>
      <c r="C4" s="316" t="s">
        <v>3273</v>
      </c>
      <c r="D4" s="206" t="s">
        <v>87</v>
      </c>
      <c r="E4" s="315" t="s">
        <v>3280</v>
      </c>
      <c r="F4" s="315" t="s">
        <v>88</v>
      </c>
      <c r="G4" s="315" t="s">
        <v>3501</v>
      </c>
    </row>
    <row r="5" s="196" customFormat="1" ht="30" customHeight="1" spans="1:7">
      <c r="A5" s="207" t="s">
        <v>3502</v>
      </c>
      <c r="B5" s="207"/>
      <c r="C5" s="207"/>
      <c r="D5" s="208">
        <f>SUM(D6:D54)/2</f>
        <v>0</v>
      </c>
      <c r="E5" s="208">
        <f>SUM(E6:E54)/2</f>
        <v>0</v>
      </c>
      <c r="F5" s="317"/>
      <c r="G5" s="317"/>
    </row>
    <row r="6" s="197" customFormat="1" ht="34.5" customHeight="1" spans="1:7">
      <c r="A6" s="318" t="s">
        <v>3503</v>
      </c>
      <c r="B6" s="318"/>
      <c r="C6" s="318"/>
      <c r="D6" s="212">
        <f>SUM(D7:D48)</f>
        <v>0</v>
      </c>
      <c r="E6" s="212">
        <f>SUM(E7:E48)</f>
        <v>0</v>
      </c>
      <c r="F6" s="184"/>
      <c r="G6" s="184"/>
    </row>
    <row r="7" s="197" customFormat="1" ht="34.5" customHeight="1" spans="1:7">
      <c r="A7" s="318"/>
      <c r="B7" s="319"/>
      <c r="C7" s="319"/>
      <c r="D7" s="212"/>
      <c r="E7" s="184"/>
      <c r="F7" s="184"/>
      <c r="G7" s="184"/>
    </row>
    <row r="8" s="196" customFormat="1" ht="34.5" customHeight="1" spans="1:7">
      <c r="A8" s="184"/>
      <c r="B8" s="320"/>
      <c r="C8" s="320"/>
      <c r="D8" s="215"/>
      <c r="E8" s="184"/>
      <c r="F8" s="317"/>
      <c r="G8" s="317"/>
    </row>
    <row r="9" s="196" customFormat="1" ht="34.5" customHeight="1" spans="1:7">
      <c r="A9" s="184"/>
      <c r="B9" s="320"/>
      <c r="C9" s="320"/>
      <c r="D9" s="215"/>
      <c r="E9" s="184"/>
      <c r="F9" s="317"/>
      <c r="G9" s="317"/>
    </row>
    <row r="10" s="196" customFormat="1" ht="34.5" customHeight="1" spans="1:7">
      <c r="A10" s="184"/>
      <c r="B10" s="320"/>
      <c r="C10" s="320"/>
      <c r="D10" s="215"/>
      <c r="E10" s="184"/>
      <c r="F10" s="317"/>
      <c r="G10" s="317"/>
    </row>
    <row r="11" s="196" customFormat="1" ht="34.5" customHeight="1" spans="1:7">
      <c r="A11" s="184"/>
      <c r="B11" s="320"/>
      <c r="C11" s="320"/>
      <c r="D11" s="215"/>
      <c r="E11" s="184"/>
      <c r="F11" s="317"/>
      <c r="G11" s="317"/>
    </row>
    <row r="12" s="196" customFormat="1" ht="34.5" customHeight="1" spans="1:7">
      <c r="A12" s="184"/>
      <c r="B12" s="320"/>
      <c r="C12" s="320"/>
      <c r="D12" s="215"/>
      <c r="E12" s="184"/>
      <c r="F12" s="317"/>
      <c r="G12" s="317"/>
    </row>
    <row r="13" s="196" customFormat="1" ht="34.5" customHeight="1" spans="1:7">
      <c r="A13" s="184"/>
      <c r="B13" s="320"/>
      <c r="C13" s="320"/>
      <c r="D13" s="215"/>
      <c r="E13" s="184"/>
      <c r="F13" s="317"/>
      <c r="G13" s="317"/>
    </row>
    <row r="14" s="196" customFormat="1" ht="34.5" customHeight="1" spans="1:7">
      <c r="A14" s="184"/>
      <c r="B14" s="320"/>
      <c r="C14" s="320"/>
      <c r="D14" s="215"/>
      <c r="E14" s="184"/>
      <c r="F14" s="317"/>
      <c r="G14" s="317"/>
    </row>
    <row r="15" s="196" customFormat="1" ht="34.5" customHeight="1" spans="1:7">
      <c r="A15" s="184"/>
      <c r="B15" s="320"/>
      <c r="C15" s="320"/>
      <c r="D15" s="215"/>
      <c r="E15" s="184"/>
      <c r="F15" s="317"/>
      <c r="G15" s="317"/>
    </row>
    <row r="16" s="196" customFormat="1" ht="34.5" customHeight="1" spans="1:7">
      <c r="A16" s="184"/>
      <c r="B16" s="320"/>
      <c r="C16" s="320"/>
      <c r="D16" s="215"/>
      <c r="E16" s="184"/>
      <c r="F16" s="317"/>
      <c r="G16" s="317"/>
    </row>
    <row r="17" s="196" customFormat="1" ht="34.5" customHeight="1" spans="1:7">
      <c r="A17" s="184"/>
      <c r="B17" s="320"/>
      <c r="C17" s="320"/>
      <c r="D17" s="215"/>
      <c r="E17" s="184"/>
      <c r="F17" s="317"/>
      <c r="G17" s="317"/>
    </row>
    <row r="18" s="196" customFormat="1" ht="34.5" customHeight="1" spans="1:7">
      <c r="A18" s="184"/>
      <c r="B18" s="320"/>
      <c r="C18" s="320"/>
      <c r="D18" s="215"/>
      <c r="E18" s="184"/>
      <c r="F18" s="317"/>
      <c r="G18" s="317"/>
    </row>
    <row r="19" s="196" customFormat="1" ht="34.5" customHeight="1" spans="1:7">
      <c r="A19" s="184"/>
      <c r="B19" s="320"/>
      <c r="C19" s="320"/>
      <c r="D19" s="215"/>
      <c r="E19" s="184"/>
      <c r="F19" s="317"/>
      <c r="G19" s="317"/>
    </row>
    <row r="20" s="196" customFormat="1" ht="34.5" customHeight="1" spans="1:7">
      <c r="A20" s="184"/>
      <c r="B20" s="320"/>
      <c r="C20" s="320"/>
      <c r="D20" s="215"/>
      <c r="E20" s="184"/>
      <c r="F20" s="317"/>
      <c r="G20" s="317"/>
    </row>
    <row r="21" s="196" customFormat="1" ht="34.5" customHeight="1" spans="1:7">
      <c r="A21" s="184"/>
      <c r="B21" s="320"/>
      <c r="C21" s="320"/>
      <c r="D21" s="215"/>
      <c r="E21" s="184"/>
      <c r="F21" s="317"/>
      <c r="G21" s="317"/>
    </row>
    <row r="22" s="196" customFormat="1" ht="34.5" customHeight="1" spans="1:7">
      <c r="A22" s="184"/>
      <c r="B22" s="320"/>
      <c r="C22" s="320"/>
      <c r="D22" s="215"/>
      <c r="E22" s="184"/>
      <c r="F22" s="317"/>
      <c r="G22" s="317"/>
    </row>
    <row r="23" s="196" customFormat="1" ht="34.5" customHeight="1" spans="1:7">
      <c r="A23" s="184"/>
      <c r="B23" s="320"/>
      <c r="C23" s="320"/>
      <c r="D23" s="215"/>
      <c r="E23" s="184"/>
      <c r="F23" s="317"/>
      <c r="G23" s="317"/>
    </row>
    <row r="24" s="196" customFormat="1" ht="34.5" customHeight="1" spans="1:7">
      <c r="A24" s="184"/>
      <c r="B24" s="320"/>
      <c r="C24" s="320"/>
      <c r="D24" s="215"/>
      <c r="E24" s="184"/>
      <c r="F24" s="317"/>
      <c r="G24" s="317"/>
    </row>
    <row r="25" s="196" customFormat="1" ht="34.5" customHeight="1" spans="1:7">
      <c r="A25" s="184"/>
      <c r="B25" s="320"/>
      <c r="C25" s="320"/>
      <c r="D25" s="215"/>
      <c r="E25" s="184"/>
      <c r="F25" s="317"/>
      <c r="G25" s="317"/>
    </row>
    <row r="26" s="196" customFormat="1" ht="34.5" customHeight="1" spans="1:7">
      <c r="A26" s="184"/>
      <c r="B26" s="320"/>
      <c r="C26" s="320"/>
      <c r="D26" s="215"/>
      <c r="E26" s="184"/>
      <c r="F26" s="317"/>
      <c r="G26" s="317"/>
    </row>
    <row r="27" s="196" customFormat="1" ht="34.5" customHeight="1" spans="1:7">
      <c r="A27" s="184"/>
      <c r="B27" s="320"/>
      <c r="C27" s="320"/>
      <c r="D27" s="215"/>
      <c r="E27" s="184"/>
      <c r="F27" s="317"/>
      <c r="G27" s="317"/>
    </row>
    <row r="28" s="196" customFormat="1" ht="34.5" customHeight="1" spans="1:7">
      <c r="A28" s="184"/>
      <c r="B28" s="320"/>
      <c r="C28" s="320"/>
      <c r="D28" s="215"/>
      <c r="E28" s="184"/>
      <c r="F28" s="317"/>
      <c r="G28" s="317"/>
    </row>
    <row r="29" s="196" customFormat="1" ht="34.5" customHeight="1" spans="1:7">
      <c r="A29" s="184"/>
      <c r="B29" s="320"/>
      <c r="C29" s="320"/>
      <c r="D29" s="215"/>
      <c r="E29" s="184"/>
      <c r="F29" s="317"/>
      <c r="G29" s="317"/>
    </row>
    <row r="30" s="196" customFormat="1" ht="34.5" customHeight="1" spans="1:7">
      <c r="A30" s="184"/>
      <c r="B30" s="320"/>
      <c r="C30" s="320"/>
      <c r="D30" s="215"/>
      <c r="E30" s="184"/>
      <c r="F30" s="317"/>
      <c r="G30" s="317"/>
    </row>
    <row r="31" s="196" customFormat="1" ht="34.5" customHeight="1" spans="1:7">
      <c r="A31" s="184"/>
      <c r="B31" s="320"/>
      <c r="C31" s="320"/>
      <c r="D31" s="215"/>
      <c r="E31" s="184"/>
      <c r="F31" s="317"/>
      <c r="G31" s="317"/>
    </row>
    <row r="32" s="196" customFormat="1" ht="34.5" customHeight="1" spans="1:7">
      <c r="A32" s="184"/>
      <c r="B32" s="320"/>
      <c r="C32" s="320"/>
      <c r="D32" s="215"/>
      <c r="E32" s="184"/>
      <c r="F32" s="317"/>
      <c r="G32" s="317"/>
    </row>
    <row r="33" s="196" customFormat="1" ht="34.5" customHeight="1" spans="1:7">
      <c r="A33" s="184"/>
      <c r="B33" s="320"/>
      <c r="C33" s="320"/>
      <c r="D33" s="215"/>
      <c r="E33" s="184"/>
      <c r="F33" s="317"/>
      <c r="G33" s="317"/>
    </row>
    <row r="34" s="196" customFormat="1" ht="34.5" customHeight="1" spans="1:7">
      <c r="A34" s="184"/>
      <c r="B34" s="320"/>
      <c r="C34" s="320"/>
      <c r="D34" s="215"/>
      <c r="E34" s="184"/>
      <c r="F34" s="317"/>
      <c r="G34" s="317"/>
    </row>
    <row r="35" s="196" customFormat="1" ht="34.5" customHeight="1" spans="1:7">
      <c r="A35" s="184"/>
      <c r="B35" s="320"/>
      <c r="C35" s="320"/>
      <c r="D35" s="215"/>
      <c r="E35" s="184"/>
      <c r="F35" s="317"/>
      <c r="G35" s="317"/>
    </row>
    <row r="36" s="196" customFormat="1" ht="34.5" customHeight="1" spans="1:7">
      <c r="A36" s="184"/>
      <c r="B36" s="320"/>
      <c r="C36" s="320"/>
      <c r="D36" s="215"/>
      <c r="E36" s="184"/>
      <c r="F36" s="317"/>
      <c r="G36" s="317"/>
    </row>
    <row r="37" s="196" customFormat="1" ht="34.5" customHeight="1" spans="1:7">
      <c r="A37" s="184"/>
      <c r="B37" s="321"/>
      <c r="C37" s="321"/>
      <c r="D37" s="217"/>
      <c r="E37" s="184"/>
      <c r="F37" s="317"/>
      <c r="G37" s="317"/>
    </row>
    <row r="38" s="196" customFormat="1" ht="34.5" customHeight="1" spans="1:7">
      <c r="A38" s="184"/>
      <c r="B38" s="321"/>
      <c r="C38" s="321"/>
      <c r="D38" s="217"/>
      <c r="E38" s="184"/>
      <c r="F38" s="317"/>
      <c r="G38" s="317"/>
    </row>
    <row r="39" s="196" customFormat="1" ht="34.5" customHeight="1" spans="1:7">
      <c r="A39" s="184"/>
      <c r="B39" s="320"/>
      <c r="C39" s="320"/>
      <c r="D39" s="215"/>
      <c r="E39" s="184"/>
      <c r="F39" s="317"/>
      <c r="G39" s="317"/>
    </row>
    <row r="40" s="196" customFormat="1" ht="34.5" customHeight="1" spans="1:7">
      <c r="A40" s="184"/>
      <c r="B40" s="320"/>
      <c r="C40" s="320"/>
      <c r="D40" s="215"/>
      <c r="E40" s="184"/>
      <c r="F40" s="317"/>
      <c r="G40" s="317"/>
    </row>
    <row r="41" s="196" customFormat="1" ht="34.5" customHeight="1" spans="1:7">
      <c r="A41" s="184"/>
      <c r="B41" s="320"/>
      <c r="C41" s="320"/>
      <c r="D41" s="215"/>
      <c r="E41" s="184"/>
      <c r="F41" s="317"/>
      <c r="G41" s="317"/>
    </row>
    <row r="42" s="196" customFormat="1" ht="34.5" customHeight="1" spans="1:7">
      <c r="A42" s="184"/>
      <c r="B42" s="320"/>
      <c r="C42" s="320"/>
      <c r="D42" s="215"/>
      <c r="E42" s="184"/>
      <c r="F42" s="317"/>
      <c r="G42" s="317"/>
    </row>
    <row r="43" s="196" customFormat="1" ht="34.5" customHeight="1" spans="1:7">
      <c r="A43" s="184"/>
      <c r="B43" s="320"/>
      <c r="C43" s="320"/>
      <c r="D43" s="215"/>
      <c r="E43" s="184"/>
      <c r="F43" s="317"/>
      <c r="G43" s="317"/>
    </row>
    <row r="44" s="196" customFormat="1" ht="34.5" customHeight="1" spans="1:7">
      <c r="A44" s="184"/>
      <c r="B44" s="320"/>
      <c r="C44" s="320"/>
      <c r="D44" s="215"/>
      <c r="E44" s="184"/>
      <c r="F44" s="317"/>
      <c r="G44" s="317"/>
    </row>
    <row r="45" s="196" customFormat="1" ht="34.5" customHeight="1" spans="1:7">
      <c r="A45" s="184"/>
      <c r="B45" s="320"/>
      <c r="C45" s="320"/>
      <c r="D45" s="215"/>
      <c r="E45" s="184"/>
      <c r="F45" s="317"/>
      <c r="G45" s="317"/>
    </row>
    <row r="46" s="196" customFormat="1" ht="34.5" customHeight="1" spans="1:7">
      <c r="A46" s="184"/>
      <c r="B46" s="320"/>
      <c r="C46" s="320"/>
      <c r="D46" s="215"/>
      <c r="E46" s="184"/>
      <c r="F46" s="317"/>
      <c r="G46" s="317"/>
    </row>
    <row r="47" s="196" customFormat="1" ht="34.5" customHeight="1" spans="1:7">
      <c r="A47" s="184"/>
      <c r="B47" s="320"/>
      <c r="C47" s="320"/>
      <c r="D47" s="215"/>
      <c r="E47" s="184"/>
      <c r="F47" s="317"/>
      <c r="G47" s="317"/>
    </row>
    <row r="48" s="196" customFormat="1" ht="34.5" customHeight="1" spans="1:7">
      <c r="A48" s="184"/>
      <c r="B48" s="320"/>
      <c r="C48" s="320"/>
      <c r="D48" s="215"/>
      <c r="E48" s="184"/>
      <c r="F48" s="317"/>
      <c r="G48" s="317"/>
    </row>
    <row r="49" s="197" customFormat="1" ht="34.5" customHeight="1" spans="1:7">
      <c r="A49" s="318" t="s">
        <v>3504</v>
      </c>
      <c r="B49" s="318"/>
      <c r="C49" s="318"/>
      <c r="D49" s="215"/>
      <c r="E49" s="184"/>
      <c r="F49" s="184"/>
      <c r="G49" s="184"/>
    </row>
    <row r="50" s="196" customFormat="1" ht="34.5" customHeight="1" spans="1:7">
      <c r="A50" s="184"/>
      <c r="B50" s="321"/>
      <c r="C50" s="321"/>
      <c r="D50" s="217"/>
      <c r="E50" s="184"/>
      <c r="F50" s="317"/>
      <c r="G50" s="317"/>
    </row>
    <row r="51" s="196" customFormat="1" ht="34.5" customHeight="1" spans="1:7">
      <c r="A51" s="184"/>
      <c r="B51" s="321"/>
      <c r="C51" s="321"/>
      <c r="D51" s="217"/>
      <c r="E51" s="184"/>
      <c r="F51" s="317"/>
      <c r="G51" s="317"/>
    </row>
    <row r="52" s="196" customFormat="1" ht="34.5" customHeight="1" spans="1:7">
      <c r="A52" s="184"/>
      <c r="B52" s="321"/>
      <c r="C52" s="321"/>
      <c r="D52" s="217"/>
      <c r="E52" s="184"/>
      <c r="F52" s="317"/>
      <c r="G52" s="317"/>
    </row>
    <row r="53" s="197" customFormat="1" ht="34.5" customHeight="1" spans="1:7">
      <c r="A53" s="318" t="s">
        <v>3505</v>
      </c>
      <c r="B53" s="318"/>
      <c r="C53" s="318"/>
      <c r="D53" s="217"/>
      <c r="E53" s="184"/>
      <c r="F53" s="184"/>
      <c r="G53" s="184"/>
    </row>
    <row r="54" s="196" customFormat="1" ht="34.5" customHeight="1" spans="1:7">
      <c r="A54" s="184"/>
      <c r="B54" s="320"/>
      <c r="C54" s="320"/>
      <c r="D54" s="215"/>
      <c r="E54" s="184"/>
      <c r="F54" s="322"/>
      <c r="G54" s="322"/>
    </row>
  </sheetData>
  <mergeCells count="7">
    <mergeCell ref="A1:B1"/>
    <mergeCell ref="A2:G2"/>
    <mergeCell ref="F3:G3"/>
    <mergeCell ref="A5:C5"/>
    <mergeCell ref="A6:C6"/>
    <mergeCell ref="A49:C49"/>
    <mergeCell ref="A53:C53"/>
  </mergeCells>
  <pageMargins left="0.707638888888889" right="0.707638888888889" top="0.747916666666667" bottom="0.747916666666667" header="0.313888888888889" footer="0.313888888888889"/>
  <pageSetup paperSize="9" scale="73" fitToHeight="104" orientation="portrait"/>
  <headerFooter>
    <oddFooter>&amp;C第&amp;P页/共&amp;N页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L19"/>
  <sheetViews>
    <sheetView workbookViewId="0">
      <selection activeCell="J14" sqref="J14"/>
    </sheetView>
  </sheetViews>
  <sheetFormatPr defaultColWidth="9" defaultRowHeight="21" customHeight="1"/>
  <cols>
    <col min="1" max="1" width="40.25" style="290" customWidth="1"/>
    <col min="2" max="4" width="11" style="290" hidden="1" customWidth="1"/>
    <col min="5" max="5" width="15.5" style="290" customWidth="1"/>
    <col min="6" max="6" width="11" style="290" hidden="1" customWidth="1"/>
    <col min="7" max="7" width="13.125" style="290" hidden="1" customWidth="1"/>
    <col min="8" max="9" width="11" style="290" hidden="1" customWidth="1"/>
    <col min="10" max="10" width="18.375" style="290" customWidth="1"/>
    <col min="11" max="11" width="11" style="290" hidden="1" customWidth="1"/>
    <col min="12" max="12" width="11" style="290" customWidth="1"/>
    <col min="13" max="16384" width="9" style="290"/>
  </cols>
  <sheetData>
    <row r="1" customHeight="1" spans="1:6">
      <c r="A1" s="224" t="s">
        <v>3506</v>
      </c>
      <c r="B1" s="224"/>
      <c r="C1" s="224"/>
      <c r="D1" s="224"/>
      <c r="E1" s="224"/>
      <c r="F1" s="224"/>
    </row>
    <row r="2" s="289" customFormat="1" ht="24.75" customHeight="1" spans="1:12">
      <c r="A2" s="291" t="s">
        <v>3507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="289" customFormat="1" ht="24" customHeight="1" spans="1:12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308" t="s">
        <v>5</v>
      </c>
      <c r="L3" s="308"/>
    </row>
    <row r="4" s="289" customFormat="1" ht="32.25" customHeight="1" spans="1:12">
      <c r="A4" s="292" t="s">
        <v>3096</v>
      </c>
      <c r="B4" s="293" t="s">
        <v>88</v>
      </c>
      <c r="C4" s="294"/>
      <c r="D4" s="294"/>
      <c r="E4" s="294"/>
      <c r="F4" s="295"/>
      <c r="G4" s="293" t="s">
        <v>2670</v>
      </c>
      <c r="H4" s="294"/>
      <c r="I4" s="294"/>
      <c r="J4" s="294"/>
      <c r="K4" s="295"/>
      <c r="L4" s="309" t="s">
        <v>3508</v>
      </c>
    </row>
    <row r="5" s="289" customFormat="1" ht="31.5" customHeight="1" spans="1:12">
      <c r="A5" s="296"/>
      <c r="B5" s="100" t="s">
        <v>2672</v>
      </c>
      <c r="C5" s="293" t="s">
        <v>2675</v>
      </c>
      <c r="D5" s="293" t="s">
        <v>2676</v>
      </c>
      <c r="E5" s="293" t="s">
        <v>2673</v>
      </c>
      <c r="F5" s="293" t="s">
        <v>2677</v>
      </c>
      <c r="G5" s="293" t="s">
        <v>2672</v>
      </c>
      <c r="H5" s="293" t="s">
        <v>2675</v>
      </c>
      <c r="I5" s="293" t="s">
        <v>2676</v>
      </c>
      <c r="J5" s="293" t="s">
        <v>2673</v>
      </c>
      <c r="K5" s="293" t="s">
        <v>2677</v>
      </c>
      <c r="L5" s="310"/>
    </row>
    <row r="6" s="289" customFormat="1" ht="31.5" customHeight="1" spans="1:12">
      <c r="A6" s="92" t="s">
        <v>13</v>
      </c>
      <c r="B6" s="297">
        <f>SUM(C6:F6)</f>
        <v>75790</v>
      </c>
      <c r="C6" s="297">
        <f>SUM(C7:C13)</f>
        <v>0</v>
      </c>
      <c r="D6" s="297">
        <f>SUM(D7:D13)</f>
        <v>0</v>
      </c>
      <c r="E6" s="297">
        <f>SUM(E7:E13)</f>
        <v>75790</v>
      </c>
      <c r="F6" s="297">
        <f>SUM(F7:F13)</f>
        <v>0</v>
      </c>
      <c r="G6" s="298">
        <f>SUM(H6:K6)</f>
        <v>10437</v>
      </c>
      <c r="H6" s="297">
        <f>SUM(H7:H13)</f>
        <v>0</v>
      </c>
      <c r="I6" s="297">
        <f>SUM(I7:I13)</f>
        <v>0</v>
      </c>
      <c r="J6" s="297">
        <f>SUM(J7:J13)</f>
        <v>10437</v>
      </c>
      <c r="K6" s="297">
        <f>SUM(K7:K13)</f>
        <v>0</v>
      </c>
      <c r="L6" s="311">
        <f ca="1">IFERROR(G6/B6*100,"")</f>
        <v>13.770946035097</v>
      </c>
    </row>
    <row r="7" s="289" customFormat="1" ht="24" customHeight="1" spans="1:12">
      <c r="A7" s="299" t="s">
        <v>3317</v>
      </c>
      <c r="B7" s="300">
        <f t="shared" ref="B7:B19" si="0">SUM(C7:F7)</f>
        <v>1637</v>
      </c>
      <c r="C7" s="297"/>
      <c r="D7" s="297"/>
      <c r="E7" s="297">
        <v>1637</v>
      </c>
      <c r="F7" s="301"/>
      <c r="G7" s="302">
        <f t="shared" ref="G7:G19" si="1">SUM(H7:K7)</f>
        <v>0</v>
      </c>
      <c r="H7" s="298"/>
      <c r="I7" s="298"/>
      <c r="J7" s="298"/>
      <c r="K7" s="298"/>
      <c r="L7" s="312">
        <f ca="1" t="shared" ref="L7:L19" si="2">IFERROR(G7/B7*100,"")</f>
        <v>0</v>
      </c>
    </row>
    <row r="8" s="289" customFormat="1" ht="24" customHeight="1" spans="1:12">
      <c r="A8" s="299" t="s">
        <v>3318</v>
      </c>
      <c r="B8" s="300">
        <f t="shared" si="0"/>
        <v>1136</v>
      </c>
      <c r="C8" s="297"/>
      <c r="D8" s="297"/>
      <c r="E8" s="297">
        <v>1136</v>
      </c>
      <c r="F8" s="301"/>
      <c r="G8" s="302">
        <f t="shared" si="1"/>
        <v>0</v>
      </c>
      <c r="H8" s="298"/>
      <c r="I8" s="298"/>
      <c r="J8" s="298"/>
      <c r="K8" s="298"/>
      <c r="L8" s="312">
        <f ca="1" t="shared" si="2"/>
        <v>0</v>
      </c>
    </row>
    <row r="9" ht="31.5" customHeight="1" spans="1:12">
      <c r="A9" s="299" t="s">
        <v>3319</v>
      </c>
      <c r="B9" s="297">
        <f t="shared" si="0"/>
        <v>65352</v>
      </c>
      <c r="C9" s="303"/>
      <c r="D9" s="303"/>
      <c r="E9" s="303">
        <v>65352</v>
      </c>
      <c r="F9" s="301"/>
      <c r="G9" s="298">
        <f t="shared" si="1"/>
        <v>5459</v>
      </c>
      <c r="H9" s="303"/>
      <c r="I9" s="303"/>
      <c r="J9" s="303">
        <v>5459</v>
      </c>
      <c r="K9" s="303"/>
      <c r="L9" s="311">
        <f ca="1" t="shared" si="2"/>
        <v>8.35322560900967</v>
      </c>
    </row>
    <row r="10" ht="31.5" customHeight="1" spans="1:12">
      <c r="A10" s="299" t="s">
        <v>3320</v>
      </c>
      <c r="B10" s="297">
        <f t="shared" si="0"/>
        <v>7005</v>
      </c>
      <c r="C10" s="303"/>
      <c r="D10" s="303"/>
      <c r="E10" s="303">
        <v>7005</v>
      </c>
      <c r="F10" s="301"/>
      <c r="G10" s="298">
        <f t="shared" si="1"/>
        <v>4378</v>
      </c>
      <c r="H10" s="303"/>
      <c r="I10" s="303"/>
      <c r="J10" s="303">
        <v>4378</v>
      </c>
      <c r="K10" s="303"/>
      <c r="L10" s="311">
        <f ca="1" t="shared" si="2"/>
        <v>62.4982155603141</v>
      </c>
    </row>
    <row r="11" ht="31.5" customHeight="1" spans="1:12">
      <c r="A11" s="299" t="s">
        <v>3321</v>
      </c>
      <c r="B11" s="297">
        <f t="shared" si="0"/>
        <v>660</v>
      </c>
      <c r="C11" s="303"/>
      <c r="D11" s="303"/>
      <c r="E11" s="303">
        <v>660</v>
      </c>
      <c r="F11" s="301"/>
      <c r="G11" s="298">
        <f t="shared" si="1"/>
        <v>600</v>
      </c>
      <c r="H11" s="303"/>
      <c r="I11" s="303"/>
      <c r="J11" s="303">
        <v>600</v>
      </c>
      <c r="K11" s="303"/>
      <c r="L11" s="311">
        <f ca="1" t="shared" si="2"/>
        <v>90.9090909090909</v>
      </c>
    </row>
    <row r="12" ht="31.5" customHeight="1" spans="1:12">
      <c r="A12" s="299" t="s">
        <v>3322</v>
      </c>
      <c r="B12" s="297">
        <f t="shared" si="0"/>
        <v>0</v>
      </c>
      <c r="C12" s="303"/>
      <c r="D12" s="303"/>
      <c r="E12" s="303"/>
      <c r="F12" s="301"/>
      <c r="G12" s="298">
        <f t="shared" si="1"/>
        <v>0</v>
      </c>
      <c r="H12" s="303"/>
      <c r="I12" s="303"/>
      <c r="J12" s="303"/>
      <c r="K12" s="303"/>
      <c r="L12" s="311" t="str">
        <f ca="1" t="shared" si="2"/>
        <v/>
      </c>
    </row>
    <row r="13" ht="24" customHeight="1" spans="1:12">
      <c r="A13" s="299"/>
      <c r="B13" s="300">
        <f t="shared" si="0"/>
        <v>0</v>
      </c>
      <c r="C13" s="303"/>
      <c r="D13" s="303"/>
      <c r="E13" s="303"/>
      <c r="F13" s="301"/>
      <c r="G13" s="302">
        <f t="shared" si="1"/>
        <v>0</v>
      </c>
      <c r="H13" s="303"/>
      <c r="I13" s="303"/>
      <c r="J13" s="303"/>
      <c r="K13" s="303"/>
      <c r="L13" s="312" t="str">
        <f ca="1" t="shared" si="2"/>
        <v/>
      </c>
    </row>
    <row r="14" ht="31.5" customHeight="1" spans="1:12">
      <c r="A14" s="304" t="s">
        <v>3509</v>
      </c>
      <c r="B14" s="297">
        <f t="shared" si="0"/>
        <v>223</v>
      </c>
      <c r="C14" s="303"/>
      <c r="D14" s="303"/>
      <c r="E14" s="303">
        <v>223</v>
      </c>
      <c r="F14" s="303"/>
      <c r="G14" s="298">
        <f t="shared" si="1"/>
        <v>158097</v>
      </c>
      <c r="H14" s="303"/>
      <c r="I14" s="303"/>
      <c r="J14" s="303">
        <v>158097</v>
      </c>
      <c r="K14" s="303"/>
      <c r="L14" s="311">
        <f ca="1" t="shared" si="2"/>
        <v>70895.5156950673</v>
      </c>
    </row>
    <row r="15" ht="31.5" customHeight="1" spans="1:12">
      <c r="A15" s="304" t="s">
        <v>3510</v>
      </c>
      <c r="B15" s="297">
        <f t="shared" si="0"/>
        <v>1430</v>
      </c>
      <c r="C15" s="303"/>
      <c r="D15" s="303"/>
      <c r="E15" s="303">
        <v>1430</v>
      </c>
      <c r="F15" s="303"/>
      <c r="G15" s="298">
        <f t="shared" si="1"/>
        <v>6796</v>
      </c>
      <c r="H15" s="303"/>
      <c r="I15" s="303"/>
      <c r="J15" s="303">
        <v>6796</v>
      </c>
      <c r="K15" s="303"/>
      <c r="L15" s="311">
        <f ca="1" t="shared" si="2"/>
        <v>475.244755244755</v>
      </c>
    </row>
    <row r="16" ht="31.5" customHeight="1" spans="1:12">
      <c r="A16" s="304" t="s">
        <v>43</v>
      </c>
      <c r="B16" s="297">
        <f t="shared" si="0"/>
        <v>4618</v>
      </c>
      <c r="C16" s="298"/>
      <c r="D16" s="298"/>
      <c r="E16" s="298">
        <v>4618</v>
      </c>
      <c r="F16" s="298"/>
      <c r="G16" s="298">
        <f t="shared" si="1"/>
        <v>15000</v>
      </c>
      <c r="H16" s="298"/>
      <c r="I16" s="298"/>
      <c r="J16" s="298">
        <v>15000</v>
      </c>
      <c r="K16" s="298"/>
      <c r="L16" s="311">
        <f ca="1" t="shared" si="2"/>
        <v>324.81593763534</v>
      </c>
    </row>
    <row r="17" ht="31.5" customHeight="1" spans="1:12">
      <c r="A17" s="304" t="s">
        <v>3511</v>
      </c>
      <c r="B17" s="297">
        <f t="shared" si="0"/>
        <v>0</v>
      </c>
      <c r="C17" s="298"/>
      <c r="D17" s="298"/>
      <c r="E17" s="298"/>
      <c r="F17" s="298"/>
      <c r="G17" s="298">
        <f t="shared" si="1"/>
        <v>0</v>
      </c>
      <c r="H17" s="298"/>
      <c r="I17" s="298"/>
      <c r="J17" s="298"/>
      <c r="K17" s="298"/>
      <c r="L17" s="311" t="str">
        <f ca="1" t="shared" si="2"/>
        <v/>
      </c>
    </row>
    <row r="18" ht="24" customHeight="1" spans="1:12">
      <c r="A18" s="305"/>
      <c r="B18" s="300">
        <f t="shared" si="0"/>
        <v>0</v>
      </c>
      <c r="C18" s="306"/>
      <c r="D18" s="306"/>
      <c r="E18" s="306"/>
      <c r="F18" s="306"/>
      <c r="G18" s="302">
        <f t="shared" si="1"/>
        <v>0</v>
      </c>
      <c r="H18" s="303"/>
      <c r="I18" s="303"/>
      <c r="J18" s="303"/>
      <c r="K18" s="303"/>
      <c r="L18" s="312" t="str">
        <f ca="1" t="shared" si="2"/>
        <v/>
      </c>
    </row>
    <row r="19" ht="31.5" customHeight="1" spans="1:12">
      <c r="A19" s="100" t="s">
        <v>3512</v>
      </c>
      <c r="B19" s="297">
        <f t="shared" si="0"/>
        <v>82061</v>
      </c>
      <c r="C19" s="307">
        <f>SUM(C6,C14,C15,C16,C17)</f>
        <v>0</v>
      </c>
      <c r="D19" s="307">
        <f>SUM(D6,D14,D15,D16,D17)</f>
        <v>0</v>
      </c>
      <c r="E19" s="307">
        <f>SUM(E6,E14,E15,E16,E17)</f>
        <v>82061</v>
      </c>
      <c r="F19" s="307">
        <f>SUM(F6,F14,F15,F16,F17)</f>
        <v>0</v>
      </c>
      <c r="G19" s="298">
        <f t="shared" si="1"/>
        <v>190330</v>
      </c>
      <c r="H19" s="307">
        <f>SUM(H6,H14,H15,H16,H17)</f>
        <v>0</v>
      </c>
      <c r="I19" s="307">
        <f>SUM(I6,I14,I15,I16,I17)</f>
        <v>0</v>
      </c>
      <c r="J19" s="307">
        <f>SUM(J6,J14,J15,J16,J17)</f>
        <v>190330</v>
      </c>
      <c r="K19" s="307">
        <f>SUM(K6,K14,K15,K16,K17)</f>
        <v>0</v>
      </c>
      <c r="L19" s="311">
        <f ca="1" t="shared" si="2"/>
        <v>231.93721743581</v>
      </c>
    </row>
  </sheetData>
  <mergeCells count="6">
    <mergeCell ref="A2:L2"/>
    <mergeCell ref="K3:L3"/>
    <mergeCell ref="B4:F4"/>
    <mergeCell ref="G4:K4"/>
    <mergeCell ref="A4:A5"/>
    <mergeCell ref="L4:L5"/>
  </mergeCells>
  <pageMargins left="0.707638888888889" right="0.707638888888889" top="0.747916666666667" bottom="0.747916666666667" header="0.313888888888889" footer="0.313888888888889"/>
  <pageSetup paperSize="9" fitToHeight="104" orientation="portrait"/>
  <headerFooter>
    <oddFooter>&amp;C第&amp;P页/共&amp;N页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O964"/>
  <sheetViews>
    <sheetView showZeros="0" zoomScale="85" zoomScaleNormal="85" topLeftCell="A19" workbookViewId="0">
      <selection activeCell="T34" sqref="T34"/>
    </sheetView>
  </sheetViews>
  <sheetFormatPr defaultColWidth="9" defaultRowHeight="24.75" customHeight="1"/>
  <cols>
    <col min="1" max="1" width="9.125" style="254" customWidth="1"/>
    <col min="2" max="2" width="60.5" style="222" customWidth="1"/>
    <col min="3" max="5" width="10.625" style="222" hidden="1" customWidth="1"/>
    <col min="6" max="6" width="14.375" style="222" customWidth="1"/>
    <col min="7" max="7" width="14.875" style="222" hidden="1" customWidth="1"/>
    <col min="8" max="8" width="15.125" style="222" hidden="1" customWidth="1"/>
    <col min="9" max="10" width="10.625" style="222" hidden="1" customWidth="1"/>
    <col min="11" max="11" width="16.75" style="222" customWidth="1"/>
    <col min="12" max="12" width="13.625" style="222" hidden="1" customWidth="1"/>
    <col min="13" max="13" width="12.875" style="222" customWidth="1"/>
    <col min="14" max="14" width="9.625" style="222" customWidth="1"/>
    <col min="15" max="16384" width="9" style="222"/>
  </cols>
  <sheetData>
    <row r="1" ht="30.75" customHeight="1" spans="1:14">
      <c r="A1" s="255" t="s">
        <v>3513</v>
      </c>
      <c r="B1" s="255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="218" customFormat="1" ht="30.75" customHeight="1" spans="1:14">
      <c r="A2" s="225" t="s">
        <v>3514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ht="20.25" customHeight="1" spans="2:14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79" t="s">
        <v>5</v>
      </c>
      <c r="M3" s="279"/>
      <c r="N3" s="280"/>
    </row>
    <row r="4" ht="29.25" customHeight="1" spans="1:14">
      <c r="A4" s="257" t="s">
        <v>2524</v>
      </c>
      <c r="B4" s="258" t="s">
        <v>3096</v>
      </c>
      <c r="C4" s="259" t="s">
        <v>88</v>
      </c>
      <c r="D4" s="259"/>
      <c r="E4" s="259"/>
      <c r="F4" s="259"/>
      <c r="G4" s="259"/>
      <c r="H4" s="260" t="s">
        <v>2670</v>
      </c>
      <c r="I4" s="260"/>
      <c r="J4" s="260"/>
      <c r="K4" s="260"/>
      <c r="L4" s="260"/>
      <c r="M4" s="281" t="s">
        <v>3508</v>
      </c>
      <c r="N4" s="282"/>
    </row>
    <row r="5" ht="31.5" customHeight="1" spans="1:14">
      <c r="A5" s="261"/>
      <c r="B5" s="258"/>
      <c r="C5" s="259" t="s">
        <v>2672</v>
      </c>
      <c r="D5" s="259" t="s">
        <v>2675</v>
      </c>
      <c r="E5" s="259" t="s">
        <v>2676</v>
      </c>
      <c r="F5" s="259" t="s">
        <v>2673</v>
      </c>
      <c r="G5" s="259" t="s">
        <v>2677</v>
      </c>
      <c r="H5" s="259" t="s">
        <v>2672</v>
      </c>
      <c r="I5" s="259" t="s">
        <v>2675</v>
      </c>
      <c r="J5" s="259" t="s">
        <v>2676</v>
      </c>
      <c r="K5" s="259" t="s">
        <v>2673</v>
      </c>
      <c r="L5" s="259" t="s">
        <v>2677</v>
      </c>
      <c r="M5" s="283"/>
      <c r="N5" s="282"/>
    </row>
    <row r="6" ht="22.5" customHeight="1" spans="1:14">
      <c r="A6" s="261"/>
      <c r="B6" s="262" t="s">
        <v>3515</v>
      </c>
      <c r="C6" s="208">
        <f>SUM(D6:G6)</f>
        <v>69508</v>
      </c>
      <c r="D6" s="208">
        <f t="shared" ref="D6:L6" si="0">SUM(D7:D22)</f>
        <v>0</v>
      </c>
      <c r="E6" s="263">
        <f t="shared" si="0"/>
        <v>0</v>
      </c>
      <c r="F6" s="263">
        <f t="shared" si="0"/>
        <v>69508</v>
      </c>
      <c r="G6" s="208">
        <f t="shared" si="0"/>
        <v>0</v>
      </c>
      <c r="H6" s="208">
        <f t="shared" si="0"/>
        <v>175199</v>
      </c>
      <c r="I6" s="208">
        <f t="shared" si="0"/>
        <v>0</v>
      </c>
      <c r="J6" s="263">
        <f t="shared" si="0"/>
        <v>0</v>
      </c>
      <c r="K6" s="263">
        <f t="shared" si="0"/>
        <v>190199</v>
      </c>
      <c r="L6" s="263">
        <f t="shared" si="0"/>
        <v>0</v>
      </c>
      <c r="M6" s="284">
        <f ca="1">IFERROR(ROUND(H6/C6*100,2),"")</f>
        <v>252.06</v>
      </c>
      <c r="N6" s="282"/>
    </row>
    <row r="7" ht="19.5" customHeight="1" spans="1:15">
      <c r="A7" s="264" t="s">
        <v>3352</v>
      </c>
      <c r="B7" s="265" t="s">
        <v>3516</v>
      </c>
      <c r="C7" s="208">
        <f t="shared" ref="C7:C31" si="1">SUM(D7:G7)</f>
        <v>0</v>
      </c>
      <c r="D7" s="266"/>
      <c r="E7" s="267"/>
      <c r="F7" s="267"/>
      <c r="G7" s="266"/>
      <c r="H7" s="208">
        <f t="shared" ref="H7:H31" si="2">SUM(I7:L7)</f>
        <v>0</v>
      </c>
      <c r="I7" s="266"/>
      <c r="J7" s="267"/>
      <c r="K7" s="267"/>
      <c r="L7" s="266"/>
      <c r="M7" s="284" t="str">
        <f t="shared" ref="M7:M31" si="3">IFERROR(ROUND(H7/C7*100,2),"")</f>
        <v/>
      </c>
      <c r="N7" s="285"/>
      <c r="O7" s="243"/>
    </row>
    <row r="8" customHeight="1" spans="1:13">
      <c r="A8" s="585" t="s">
        <v>3517</v>
      </c>
      <c r="B8" s="265" t="s">
        <v>3439</v>
      </c>
      <c r="C8" s="208">
        <f t="shared" si="1"/>
        <v>0</v>
      </c>
      <c r="D8" s="268"/>
      <c r="E8" s="247"/>
      <c r="F8" s="247"/>
      <c r="G8" s="268"/>
      <c r="H8" s="208">
        <f t="shared" si="2"/>
        <v>0</v>
      </c>
      <c r="I8" s="268"/>
      <c r="J8" s="271"/>
      <c r="K8" s="271"/>
      <c r="L8" s="268"/>
      <c r="M8" s="284" t="str">
        <f t="shared" si="3"/>
        <v/>
      </c>
    </row>
    <row r="9" ht="19.5" customHeight="1" spans="1:15">
      <c r="A9" s="264" t="s">
        <v>3362</v>
      </c>
      <c r="B9" s="265" t="s">
        <v>3363</v>
      </c>
      <c r="C9" s="208">
        <f t="shared" si="1"/>
        <v>0</v>
      </c>
      <c r="D9" s="269"/>
      <c r="E9" s="270"/>
      <c r="F9" s="270"/>
      <c r="G9" s="269"/>
      <c r="H9" s="208">
        <f t="shared" si="2"/>
        <v>0</v>
      </c>
      <c r="I9" s="286"/>
      <c r="J9" s="287"/>
      <c r="K9" s="287"/>
      <c r="L9" s="286"/>
      <c r="M9" s="284" t="str">
        <f t="shared" si="3"/>
        <v/>
      </c>
      <c r="N9" s="285"/>
      <c r="O9" s="243"/>
    </row>
    <row r="10" ht="19.5" customHeight="1" spans="1:15">
      <c r="A10" s="264">
        <v>20823</v>
      </c>
      <c r="B10" s="265" t="s">
        <v>3518</v>
      </c>
      <c r="C10" s="208"/>
      <c r="D10" s="269"/>
      <c r="E10" s="270"/>
      <c r="F10" s="270"/>
      <c r="G10" s="269"/>
      <c r="H10" s="208"/>
      <c r="I10" s="286"/>
      <c r="J10" s="287"/>
      <c r="K10" s="287"/>
      <c r="L10" s="286"/>
      <c r="M10" s="284"/>
      <c r="N10" s="285"/>
      <c r="O10" s="243"/>
    </row>
    <row r="11" ht="19.5" customHeight="1" spans="1:14">
      <c r="A11" s="264" t="s">
        <v>3370</v>
      </c>
      <c r="B11" s="265" t="s">
        <v>3371</v>
      </c>
      <c r="C11" s="208">
        <f t="shared" si="1"/>
        <v>61846</v>
      </c>
      <c r="D11" s="266"/>
      <c r="E11" s="267"/>
      <c r="F11" s="271">
        <v>61846</v>
      </c>
      <c r="G11" s="266"/>
      <c r="H11" s="208">
        <f t="shared" si="2"/>
        <v>159932</v>
      </c>
      <c r="I11" s="269"/>
      <c r="J11" s="270"/>
      <c r="K11" s="270">
        <v>159932</v>
      </c>
      <c r="L11" s="269"/>
      <c r="M11" s="284">
        <f ca="1">IFERROR(ROUND(H11/C11*100,2),"")</f>
        <v>258.6</v>
      </c>
      <c r="N11" s="288"/>
    </row>
    <row r="12" customHeight="1" spans="1:13">
      <c r="A12" s="264" t="s">
        <v>3395</v>
      </c>
      <c r="B12" s="265" t="s">
        <v>3396</v>
      </c>
      <c r="C12" s="208">
        <f t="shared" si="1"/>
        <v>77</v>
      </c>
      <c r="D12" s="268"/>
      <c r="E12" s="247"/>
      <c r="F12" s="271">
        <v>77</v>
      </c>
      <c r="G12" s="268"/>
      <c r="H12" s="208">
        <f t="shared" si="2"/>
        <v>4960</v>
      </c>
      <c r="I12" s="268"/>
      <c r="J12" s="271"/>
      <c r="K12" s="271">
        <v>4960</v>
      </c>
      <c r="L12" s="268"/>
      <c r="M12" s="284">
        <f t="shared" si="3"/>
        <v>6441.56</v>
      </c>
    </row>
    <row r="13" customHeight="1" spans="1:13">
      <c r="A13" s="264" t="s">
        <v>3401</v>
      </c>
      <c r="B13" s="265" t="s">
        <v>3519</v>
      </c>
      <c r="C13" s="208">
        <f t="shared" si="1"/>
        <v>0</v>
      </c>
      <c r="D13" s="268"/>
      <c r="E13" s="247"/>
      <c r="F13" s="271"/>
      <c r="G13" s="268"/>
      <c r="H13" s="208">
        <f t="shared" si="2"/>
        <v>1984</v>
      </c>
      <c r="I13" s="268"/>
      <c r="J13" s="271"/>
      <c r="K13" s="271">
        <v>1984</v>
      </c>
      <c r="L13" s="268"/>
      <c r="M13" s="284" t="str">
        <f t="shared" si="3"/>
        <v/>
      </c>
    </row>
    <row r="14" customHeight="1" spans="1:13">
      <c r="A14" s="264" t="s">
        <v>3403</v>
      </c>
      <c r="B14" s="265" t="s">
        <v>3520</v>
      </c>
      <c r="C14" s="208">
        <f t="shared" si="1"/>
        <v>5347</v>
      </c>
      <c r="D14" s="268"/>
      <c r="E14" s="247"/>
      <c r="F14" s="271">
        <v>5347</v>
      </c>
      <c r="G14" s="268"/>
      <c r="H14" s="208">
        <f t="shared" si="2"/>
        <v>6341</v>
      </c>
      <c r="I14" s="268"/>
      <c r="J14" s="271"/>
      <c r="K14" s="271">
        <v>6341</v>
      </c>
      <c r="L14" s="268"/>
      <c r="M14" s="284">
        <f t="shared" si="3"/>
        <v>118.59</v>
      </c>
    </row>
    <row r="15" customHeight="1" spans="1:13">
      <c r="A15" s="264" t="s">
        <v>3411</v>
      </c>
      <c r="B15" s="265" t="s">
        <v>3521</v>
      </c>
      <c r="C15" s="208">
        <f t="shared" si="1"/>
        <v>1285</v>
      </c>
      <c r="D15" s="268"/>
      <c r="E15" s="247"/>
      <c r="F15" s="271">
        <v>1285</v>
      </c>
      <c r="G15" s="268"/>
      <c r="H15" s="208">
        <f t="shared" si="2"/>
        <v>705</v>
      </c>
      <c r="I15" s="268"/>
      <c r="J15" s="271"/>
      <c r="K15" s="271">
        <v>705</v>
      </c>
      <c r="L15" s="268"/>
      <c r="M15" s="284">
        <f t="shared" si="3"/>
        <v>54.86</v>
      </c>
    </row>
    <row r="16" customHeight="1" spans="1:13">
      <c r="A16" s="264" t="s">
        <v>3522</v>
      </c>
      <c r="B16" s="265" t="s">
        <v>3523</v>
      </c>
      <c r="C16" s="208"/>
      <c r="D16" s="268"/>
      <c r="E16" s="247"/>
      <c r="F16" s="272"/>
      <c r="G16" s="268"/>
      <c r="H16" s="208"/>
      <c r="I16" s="268"/>
      <c r="J16" s="271"/>
      <c r="K16" s="271"/>
      <c r="L16" s="268"/>
      <c r="M16" s="284"/>
    </row>
    <row r="17" customHeight="1" spans="1:13">
      <c r="A17" s="264" t="s">
        <v>3524</v>
      </c>
      <c r="B17" s="265" t="s">
        <v>3525</v>
      </c>
      <c r="C17" s="208"/>
      <c r="D17" s="268"/>
      <c r="E17" s="247"/>
      <c r="F17" s="272"/>
      <c r="G17" s="268"/>
      <c r="H17" s="208"/>
      <c r="I17" s="268"/>
      <c r="J17" s="271"/>
      <c r="K17" s="271">
        <v>15000</v>
      </c>
      <c r="L17" s="268"/>
      <c r="M17" s="284"/>
    </row>
    <row r="18" customHeight="1" spans="1:13">
      <c r="A18" s="264" t="s">
        <v>3428</v>
      </c>
      <c r="B18" s="265" t="s">
        <v>3429</v>
      </c>
      <c r="C18" s="208">
        <f t="shared" si="1"/>
        <v>0</v>
      </c>
      <c r="D18" s="268"/>
      <c r="E18" s="247"/>
      <c r="G18" s="268"/>
      <c r="H18" s="208">
        <f t="shared" si="2"/>
        <v>0</v>
      </c>
      <c r="I18" s="268"/>
      <c r="J18" s="271"/>
      <c r="K18" s="271"/>
      <c r="L18" s="268"/>
      <c r="M18" s="284" t="str">
        <f t="shared" si="3"/>
        <v/>
      </c>
    </row>
    <row r="19" customHeight="1" spans="1:13">
      <c r="A19" s="264" t="s">
        <v>3450</v>
      </c>
      <c r="B19" s="265" t="s">
        <v>3451</v>
      </c>
      <c r="C19" s="208"/>
      <c r="D19" s="268"/>
      <c r="E19" s="247"/>
      <c r="F19" s="271"/>
      <c r="G19" s="268"/>
      <c r="H19" s="208"/>
      <c r="I19" s="268"/>
      <c r="J19" s="271"/>
      <c r="K19" s="271"/>
      <c r="L19" s="268"/>
      <c r="M19" s="284"/>
    </row>
    <row r="20" customHeight="1" spans="1:13">
      <c r="A20" s="264" t="s">
        <v>3452</v>
      </c>
      <c r="B20" s="265" t="s">
        <v>3453</v>
      </c>
      <c r="C20" s="208">
        <f t="shared" si="1"/>
        <v>0</v>
      </c>
      <c r="D20" s="268"/>
      <c r="E20" s="247"/>
      <c r="F20" s="247"/>
      <c r="G20" s="268"/>
      <c r="H20" s="208">
        <f t="shared" si="2"/>
        <v>0</v>
      </c>
      <c r="I20" s="268"/>
      <c r="J20" s="271"/>
      <c r="K20" s="271"/>
      <c r="L20" s="268"/>
      <c r="M20" s="284" t="str">
        <f t="shared" si="3"/>
        <v/>
      </c>
    </row>
    <row r="21" customHeight="1" spans="1:13">
      <c r="A21" s="264" t="s">
        <v>3470</v>
      </c>
      <c r="B21" s="265" t="s">
        <v>3526</v>
      </c>
      <c r="C21" s="208">
        <f t="shared" si="1"/>
        <v>22</v>
      </c>
      <c r="D21" s="268"/>
      <c r="E21" s="247"/>
      <c r="F21" s="271">
        <v>22</v>
      </c>
      <c r="G21" s="268"/>
      <c r="H21" s="208">
        <f t="shared" si="2"/>
        <v>16</v>
      </c>
      <c r="I21" s="268"/>
      <c r="J21" s="271"/>
      <c r="K21" s="271">
        <v>16</v>
      </c>
      <c r="L21" s="268"/>
      <c r="M21" s="284">
        <f t="shared" si="3"/>
        <v>72.73</v>
      </c>
    </row>
    <row r="22" customHeight="1" spans="1:13">
      <c r="A22" s="264">
        <v>23204</v>
      </c>
      <c r="B22" s="265" t="s">
        <v>3527</v>
      </c>
      <c r="C22" s="208">
        <f t="shared" si="1"/>
        <v>931</v>
      </c>
      <c r="D22" s="268"/>
      <c r="E22" s="247"/>
      <c r="F22" s="271">
        <v>931</v>
      </c>
      <c r="G22" s="268"/>
      <c r="H22" s="208">
        <f t="shared" si="2"/>
        <v>1261</v>
      </c>
      <c r="I22" s="268"/>
      <c r="J22" s="271"/>
      <c r="K22" s="271">
        <v>1261</v>
      </c>
      <c r="L22" s="268"/>
      <c r="M22" s="284">
        <f t="shared" si="3"/>
        <v>135.45</v>
      </c>
    </row>
    <row r="23" customHeight="1" spans="1:13">
      <c r="A23" s="261"/>
      <c r="B23" s="273" t="s">
        <v>73</v>
      </c>
      <c r="C23" s="208">
        <f t="shared" si="1"/>
        <v>3</v>
      </c>
      <c r="D23" s="268"/>
      <c r="E23" s="247"/>
      <c r="F23" s="271">
        <v>3</v>
      </c>
      <c r="G23" s="268"/>
      <c r="H23" s="208">
        <f t="shared" si="2"/>
        <v>0</v>
      </c>
      <c r="I23" s="268"/>
      <c r="J23" s="271"/>
      <c r="K23" s="271"/>
      <c r="L23" s="268"/>
      <c r="M23" s="284">
        <f t="shared" si="3"/>
        <v>0</v>
      </c>
    </row>
    <row r="24" customHeight="1" spans="1:13">
      <c r="A24" s="261"/>
      <c r="B24" s="273" t="s">
        <v>74</v>
      </c>
      <c r="C24" s="208">
        <f t="shared" si="1"/>
        <v>0</v>
      </c>
      <c r="D24" s="268">
        <f>SUM(D25:D26)</f>
        <v>0</v>
      </c>
      <c r="E24" s="271">
        <f>SUM(E25:E26)</f>
        <v>0</v>
      </c>
      <c r="F24" s="271">
        <f>SUM(F25:F26)</f>
        <v>0</v>
      </c>
      <c r="G24" s="268">
        <f>SUM(G25:G26)</f>
        <v>0</v>
      </c>
      <c r="H24" s="268">
        <f>SUM(H25:H26)</f>
        <v>0</v>
      </c>
      <c r="I24" s="268">
        <v>0</v>
      </c>
      <c r="J24" s="271">
        <f>SUM(J25:J26)</f>
        <v>0</v>
      </c>
      <c r="K24" s="271">
        <v>0</v>
      </c>
      <c r="L24" s="268">
        <f>SUM(L25:L26)</f>
        <v>0</v>
      </c>
      <c r="M24" s="284" t="str">
        <f t="shared" si="3"/>
        <v/>
      </c>
    </row>
    <row r="25" customHeight="1" spans="1:13">
      <c r="A25" s="247"/>
      <c r="B25" s="98" t="s">
        <v>3528</v>
      </c>
      <c r="C25" s="208">
        <f t="shared" si="1"/>
        <v>0</v>
      </c>
      <c r="D25" s="271"/>
      <c r="E25" s="247"/>
      <c r="F25" s="271"/>
      <c r="G25" s="271"/>
      <c r="H25" s="263">
        <f t="shared" si="2"/>
        <v>0</v>
      </c>
      <c r="I25" s="271"/>
      <c r="J25" s="271"/>
      <c r="K25" s="271"/>
      <c r="L25" s="271"/>
      <c r="M25" s="284" t="str">
        <f t="shared" si="3"/>
        <v/>
      </c>
    </row>
    <row r="26" customHeight="1" spans="1:13">
      <c r="A26" s="261"/>
      <c r="B26" s="274" t="s">
        <v>3529</v>
      </c>
      <c r="C26" s="208">
        <f t="shared" si="1"/>
        <v>0</v>
      </c>
      <c r="D26" s="268"/>
      <c r="E26" s="247"/>
      <c r="F26" s="271"/>
      <c r="G26" s="268"/>
      <c r="H26" s="208">
        <f t="shared" si="2"/>
        <v>0</v>
      </c>
      <c r="I26" s="268"/>
      <c r="J26" s="271"/>
      <c r="K26" s="271"/>
      <c r="L26" s="268"/>
      <c r="M26" s="284" t="str">
        <f t="shared" si="3"/>
        <v/>
      </c>
    </row>
    <row r="27" customHeight="1" spans="1:13">
      <c r="A27" s="261"/>
      <c r="B27" s="275" t="s">
        <v>78</v>
      </c>
      <c r="C27" s="208">
        <f t="shared" si="1"/>
        <v>4618</v>
      </c>
      <c r="D27" s="268"/>
      <c r="E27" s="247"/>
      <c r="F27" s="271">
        <v>4618</v>
      </c>
      <c r="G27" s="268"/>
      <c r="H27" s="208">
        <f t="shared" si="2"/>
        <v>131</v>
      </c>
      <c r="I27" s="268"/>
      <c r="J27" s="271"/>
      <c r="K27" s="271">
        <v>131</v>
      </c>
      <c r="L27" s="268"/>
      <c r="M27" s="284"/>
    </row>
    <row r="28" customHeight="1" spans="1:13">
      <c r="A28" s="247"/>
      <c r="B28" s="276" t="s">
        <v>79</v>
      </c>
      <c r="C28" s="208">
        <f t="shared" si="1"/>
        <v>0</v>
      </c>
      <c r="D28" s="271"/>
      <c r="E28" s="247"/>
      <c r="F28" s="271"/>
      <c r="G28" s="271"/>
      <c r="H28" s="263">
        <f t="shared" si="2"/>
        <v>0</v>
      </c>
      <c r="I28" s="271"/>
      <c r="J28" s="271"/>
      <c r="K28" s="271"/>
      <c r="L28" s="271"/>
      <c r="M28" s="284"/>
    </row>
    <row r="29" customHeight="1" spans="1:13">
      <c r="A29" s="261"/>
      <c r="B29" s="277" t="s">
        <v>3530</v>
      </c>
      <c r="C29" s="208">
        <f t="shared" si="1"/>
        <v>1136</v>
      </c>
      <c r="D29" s="268"/>
      <c r="E29" s="247"/>
      <c r="F29" s="271">
        <v>1136</v>
      </c>
      <c r="G29" s="268"/>
      <c r="H29" s="263">
        <f t="shared" si="2"/>
        <v>0</v>
      </c>
      <c r="I29" s="268"/>
      <c r="J29" s="271"/>
      <c r="K29" s="271"/>
      <c r="L29" s="268"/>
      <c r="M29" s="284"/>
    </row>
    <row r="30" customHeight="1" spans="1:13">
      <c r="A30" s="261"/>
      <c r="B30" s="278" t="s">
        <v>3531</v>
      </c>
      <c r="C30" s="208">
        <f t="shared" si="1"/>
        <v>6796</v>
      </c>
      <c r="D30" s="268"/>
      <c r="E30" s="247"/>
      <c r="F30" s="271">
        <v>6796</v>
      </c>
      <c r="G30" s="268"/>
      <c r="H30" s="208">
        <f t="shared" si="2"/>
        <v>0</v>
      </c>
      <c r="I30" s="268"/>
      <c r="J30" s="271"/>
      <c r="K30" s="271"/>
      <c r="L30" s="268"/>
      <c r="M30" s="284"/>
    </row>
    <row r="31" customHeight="1" spans="1:13">
      <c r="A31" s="261"/>
      <c r="B31" s="258" t="s">
        <v>3532</v>
      </c>
      <c r="C31" s="208">
        <f t="shared" si="1"/>
        <v>82061</v>
      </c>
      <c r="D31" s="248">
        <f>SUM(D6,D23,D24,D27,D28,D29,D30)</f>
        <v>0</v>
      </c>
      <c r="E31" s="249">
        <f>SUM(E6,E23,E24,E27,E28,E29,E30)</f>
        <v>0</v>
      </c>
      <c r="F31" s="249">
        <f>SUM(F6,F23,F24,F27,F28,F29,F30)</f>
        <v>82061</v>
      </c>
      <c r="G31" s="248">
        <f>SUM(G6,G23,G24,G27,G28,G29,G30)</f>
        <v>0</v>
      </c>
      <c r="H31" s="208">
        <f t="shared" si="2"/>
        <v>190330</v>
      </c>
      <c r="I31" s="248">
        <f>SUM(I6,I23,I24,I27,I28,I29,I30)</f>
        <v>0</v>
      </c>
      <c r="J31" s="249">
        <f>SUM(J6,J23,J24,J27,J28,J29,J30)</f>
        <v>0</v>
      </c>
      <c r="K31" s="249">
        <f>SUM(K6,K23,K24,K27,K28,K29,K30)</f>
        <v>190330</v>
      </c>
      <c r="L31" s="248">
        <f>SUM(L6,L23,L24,L27,L28,L29,L30)</f>
        <v>0</v>
      </c>
      <c r="M31" s="284">
        <f t="shared" si="3"/>
        <v>231.94</v>
      </c>
    </row>
    <row r="33" customHeight="1" spans="8:8">
      <c r="H33" s="243">
        <f>H31-H30</f>
        <v>190330</v>
      </c>
    </row>
    <row r="964" customHeight="1" spans="8:8">
      <c r="H964" s="222">
        <v>727</v>
      </c>
    </row>
  </sheetData>
  <mergeCells count="8">
    <mergeCell ref="A1:B1"/>
    <mergeCell ref="A2:M2"/>
    <mergeCell ref="L3:M3"/>
    <mergeCell ref="C4:G4"/>
    <mergeCell ref="H4:L4"/>
    <mergeCell ref="A4:A5"/>
    <mergeCell ref="B4:B5"/>
    <mergeCell ref="M4:M5"/>
  </mergeCells>
  <pageMargins left="0.707638888888889" right="0.707638888888889" top="0.747916666666667" bottom="0.747916666666667" header="0.313888888888889" footer="0.313888888888889"/>
  <pageSetup paperSize="9" scale="78" fitToHeight="104" orientation="portrait"/>
  <headerFooter>
    <oddFooter>&amp;C第&amp;P页/共&amp;N页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W102"/>
  <sheetViews>
    <sheetView showZeros="0" workbookViewId="0">
      <pane xSplit="2" ySplit="4" topLeftCell="C24" activePane="bottomRight" state="frozen"/>
      <selection/>
      <selection pane="topRight"/>
      <selection pane="bottomLeft"/>
      <selection pane="bottomRight" activeCell="B63" sqref="B63"/>
    </sheetView>
  </sheetViews>
  <sheetFormatPr defaultColWidth="9" defaultRowHeight="14.25"/>
  <cols>
    <col min="1" max="1" width="8.75" style="219" customWidth="1"/>
    <col min="2" max="2" width="39.125" style="219" customWidth="1"/>
    <col min="3" max="3" width="12.5" style="222" customWidth="1"/>
    <col min="4" max="4" width="11.375" style="222" customWidth="1"/>
    <col min="5" max="5" width="13.75" style="222" customWidth="1"/>
    <col min="6" max="6" width="9.625" style="222" customWidth="1"/>
    <col min="7" max="7" width="12.125" style="222" customWidth="1"/>
    <col min="8" max="8" width="9" style="222" hidden="1" customWidth="1"/>
    <col min="9" max="9" width="9.5" style="222" hidden="1" customWidth="1"/>
    <col min="10" max="23" width="9" style="222" hidden="1" customWidth="1"/>
    <col min="24" max="16384" width="9" style="222"/>
  </cols>
  <sheetData>
    <row r="1" ht="20.25" customHeight="1" spans="1:3">
      <c r="A1" s="223" t="s">
        <v>3533</v>
      </c>
      <c r="B1" s="223"/>
      <c r="C1" s="224"/>
    </row>
    <row r="2" s="218" customFormat="1" ht="33.75" customHeight="1" spans="1:5">
      <c r="A2" s="225" t="s">
        <v>3534</v>
      </c>
      <c r="B2" s="225"/>
      <c r="C2" s="225"/>
      <c r="D2" s="225"/>
      <c r="E2" s="225"/>
    </row>
    <row r="3" ht="25.5" customHeight="1" spans="2:18">
      <c r="B3" s="226"/>
      <c r="C3" s="227"/>
      <c r="D3" s="228" t="s">
        <v>5</v>
      </c>
      <c r="E3" s="228"/>
      <c r="I3" s="222" t="s">
        <v>2675</v>
      </c>
      <c r="L3" s="222" t="s">
        <v>2676</v>
      </c>
      <c r="M3" s="222" t="s">
        <v>3535</v>
      </c>
      <c r="O3" s="222" t="s">
        <v>2673</v>
      </c>
      <c r="R3" s="222" t="s">
        <v>3536</v>
      </c>
    </row>
    <row r="4" s="219" customFormat="1" ht="36" customHeight="1" spans="1:20">
      <c r="A4" s="229" t="s">
        <v>2524</v>
      </c>
      <c r="B4" s="230" t="s">
        <v>3096</v>
      </c>
      <c r="C4" s="231" t="s">
        <v>88</v>
      </c>
      <c r="D4" s="231" t="s">
        <v>2670</v>
      </c>
      <c r="E4" s="231" t="s">
        <v>3537</v>
      </c>
      <c r="I4" s="231" t="s">
        <v>3538</v>
      </c>
      <c r="J4" s="231" t="s">
        <v>87</v>
      </c>
      <c r="K4" s="231" t="s">
        <v>3537</v>
      </c>
      <c r="L4" s="231" t="s">
        <v>3538</v>
      </c>
      <c r="M4" s="231" t="s">
        <v>87</v>
      </c>
      <c r="N4" s="231" t="s">
        <v>3537</v>
      </c>
      <c r="O4" s="231" t="s">
        <v>3538</v>
      </c>
      <c r="P4" s="231" t="s">
        <v>87</v>
      </c>
      <c r="Q4" s="231" t="s">
        <v>3537</v>
      </c>
      <c r="R4" s="231" t="s">
        <v>3538</v>
      </c>
      <c r="S4" s="231" t="s">
        <v>87</v>
      </c>
      <c r="T4" s="231" t="s">
        <v>3537</v>
      </c>
    </row>
    <row r="5" ht="32.25" customHeight="1" spans="1:20">
      <c r="A5" s="232"/>
      <c r="B5" s="230" t="s">
        <v>90</v>
      </c>
      <c r="C5" s="233">
        <v>69508</v>
      </c>
      <c r="D5" s="233">
        <v>190199</v>
      </c>
      <c r="E5" s="234">
        <f ca="1">IFERROR(ROUND(D5/C5*100,2),"")</f>
        <v>273.64</v>
      </c>
      <c r="I5" s="245" t="e">
        <f>SUM(#REF!,#REF!,I8,I21,I25,I26,#REF!,#REF!,I31,I36,I42,I43,I52,I64)</f>
        <v>#REF!</v>
      </c>
      <c r="J5" s="245" t="e">
        <f>SUM(#REF!,#REF!,J8,J21,J25,J26,#REF!,#REF!,J31,J36,J42,J43,J52,J64)</f>
        <v>#REF!</v>
      </c>
      <c r="K5" s="242" t="str">
        <f>IFERROR(ROUND(J5/I5*100,2),"")</f>
        <v/>
      </c>
      <c r="L5" s="246" t="e">
        <f>SUM(#REF!,#REF!,L8,L21,L25,L26,#REF!,#REF!,L31,L36,L42,L43,L52,L64)</f>
        <v>#REF!</v>
      </c>
      <c r="M5" s="246" t="e">
        <f>SUM(#REF!,#REF!,M8,M21,M25,M26,#REF!,#REF!,M31,M36,M42,M43,M52,M64)</f>
        <v>#REF!</v>
      </c>
      <c r="N5" s="242" t="str">
        <f>IFERROR(ROUND(M5/L5*100,2),"")</f>
        <v/>
      </c>
      <c r="O5" s="246" t="e">
        <f>SUM(#REF!,#REF!,O8,O21,O25,O26,#REF!,#REF!,O31,O36,O42,O43,O52,O64)</f>
        <v>#REF!</v>
      </c>
      <c r="P5" s="246" t="e">
        <f>SUM(#REF!,#REF!,P8,P21,P25,P26,#REF!,#REF!,P31,P36,P42,P43,P52,P64)</f>
        <v>#REF!</v>
      </c>
      <c r="Q5" s="242" t="str">
        <f>IFERROR(ROUND(P5/O5*100,2),"")</f>
        <v/>
      </c>
      <c r="R5" s="245" t="e">
        <f>SUM(#REF!,#REF!,R8,R21,R25,R26,#REF!,#REF!,R31,R36,R42,R43,R52,R64)</f>
        <v>#REF!</v>
      </c>
      <c r="S5" s="245" t="e">
        <f>SUM(#REF!,#REF!,S8,S21,S25,S26,#REF!,#REF!,S31,S36,S42,S43,S52,S64)</f>
        <v>#REF!</v>
      </c>
      <c r="T5" s="242" t="str">
        <f t="shared" ref="T5:T51" si="0">IFERROR(ROUND(S5/R5*100,2),"")</f>
        <v/>
      </c>
    </row>
    <row r="6" s="220" customFormat="1" ht="32.25" customHeight="1" spans="1:23">
      <c r="A6" s="235" t="s">
        <v>3352</v>
      </c>
      <c r="B6" s="236" t="s">
        <v>3516</v>
      </c>
      <c r="C6" s="237"/>
      <c r="D6" s="237"/>
      <c r="E6" s="238" t="str">
        <f t="shared" ref="E6:E52" si="1">IFERROR(ROUND(D6/C6*100,2),"")</f>
        <v/>
      </c>
      <c r="G6" s="239">
        <f t="shared" ref="G6:G53" si="2">SUM(C6:D6)</f>
        <v>0</v>
      </c>
      <c r="H6" s="222"/>
      <c r="I6" s="237"/>
      <c r="J6" s="247">
        <v>25</v>
      </c>
      <c r="K6" s="242"/>
      <c r="L6" s="237"/>
      <c r="M6" s="247"/>
      <c r="N6" s="242"/>
      <c r="O6" s="237"/>
      <c r="P6" s="247"/>
      <c r="Q6" s="242"/>
      <c r="R6" s="237"/>
      <c r="S6" s="247"/>
      <c r="T6" s="242" t="str">
        <f t="shared" si="0"/>
        <v/>
      </c>
      <c r="U6" s="222"/>
      <c r="V6" s="222"/>
      <c r="W6" s="222"/>
    </row>
    <row r="7" s="220" customFormat="1" ht="32.25" customHeight="1" spans="1:23">
      <c r="A7" s="235" t="s">
        <v>3354</v>
      </c>
      <c r="B7" s="236" t="s">
        <v>3355</v>
      </c>
      <c r="C7" s="237"/>
      <c r="D7" s="237"/>
      <c r="E7" s="238" t="str">
        <f t="shared" si="1"/>
        <v/>
      </c>
      <c r="G7" s="239">
        <f t="shared" si="2"/>
        <v>0</v>
      </c>
      <c r="H7" s="222"/>
      <c r="I7" s="237">
        <v>5</v>
      </c>
      <c r="J7" s="247"/>
      <c r="K7" s="242"/>
      <c r="L7" s="237"/>
      <c r="M7" s="247"/>
      <c r="N7" s="242"/>
      <c r="O7" s="237"/>
      <c r="P7" s="247"/>
      <c r="Q7" s="242"/>
      <c r="R7" s="237"/>
      <c r="S7" s="247"/>
      <c r="T7" s="242" t="str">
        <f t="shared" si="0"/>
        <v/>
      </c>
      <c r="U7" s="222"/>
      <c r="V7" s="222"/>
      <c r="W7" s="222"/>
    </row>
    <row r="8" s="220" customFormat="1" ht="32.25" customHeight="1" spans="1:23">
      <c r="A8" s="235" t="s">
        <v>3356</v>
      </c>
      <c r="B8" s="235" t="s">
        <v>3539</v>
      </c>
      <c r="C8" s="237"/>
      <c r="D8" s="237"/>
      <c r="E8" s="240" t="str">
        <f t="shared" si="1"/>
        <v/>
      </c>
      <c r="G8" s="239">
        <f t="shared" si="2"/>
        <v>0</v>
      </c>
      <c r="H8" s="222"/>
      <c r="I8" s="248">
        <v>158888</v>
      </c>
      <c r="J8" s="247">
        <v>529473</v>
      </c>
      <c r="K8" s="242"/>
      <c r="L8" s="249">
        <f>SUM(L9:L20)</f>
        <v>26152</v>
      </c>
      <c r="M8" s="247">
        <f>SUM(M9:M20)</f>
        <v>152284</v>
      </c>
      <c r="N8" s="242"/>
      <c r="O8" s="249">
        <v>20948</v>
      </c>
      <c r="P8" s="247">
        <v>94979</v>
      </c>
      <c r="Q8" s="242"/>
      <c r="R8" s="248">
        <f>SUM(R9:R20)</f>
        <v>180926</v>
      </c>
      <c r="S8" s="248">
        <f>SUM(S9:S20)</f>
        <v>251063</v>
      </c>
      <c r="T8" s="242">
        <f t="shared" si="0"/>
        <v>138.77</v>
      </c>
      <c r="U8" s="222"/>
      <c r="V8" s="222"/>
      <c r="W8" s="222"/>
    </row>
    <row r="9" s="220" customFormat="1" ht="32.25" customHeight="1" spans="1:23">
      <c r="A9" s="235" t="s">
        <v>3358</v>
      </c>
      <c r="B9" s="236" t="s">
        <v>3540</v>
      </c>
      <c r="C9" s="237"/>
      <c r="D9" s="237"/>
      <c r="E9" s="240" t="str">
        <f t="shared" si="1"/>
        <v/>
      </c>
      <c r="G9" s="239">
        <f t="shared" si="2"/>
        <v>0</v>
      </c>
      <c r="H9" s="222"/>
      <c r="I9" s="237">
        <v>107490</v>
      </c>
      <c r="J9" s="247">
        <v>285171</v>
      </c>
      <c r="K9" s="242"/>
      <c r="L9" s="237">
        <v>24877</v>
      </c>
      <c r="M9" s="247">
        <v>63203</v>
      </c>
      <c r="N9" s="242"/>
      <c r="O9" s="237">
        <v>17165</v>
      </c>
      <c r="P9" s="247">
        <f>48171+20992</f>
        <v>69163</v>
      </c>
      <c r="Q9" s="242"/>
      <c r="R9" s="237">
        <v>50342</v>
      </c>
      <c r="S9" s="247">
        <v>251060</v>
      </c>
      <c r="T9" s="242">
        <f t="shared" si="0"/>
        <v>498.71</v>
      </c>
      <c r="U9" s="222"/>
      <c r="V9" s="222"/>
      <c r="W9" s="222"/>
    </row>
    <row r="10" s="220" customFormat="1" ht="32.25" customHeight="1" spans="1:23">
      <c r="A10" s="235" t="s">
        <v>3360</v>
      </c>
      <c r="B10" s="236" t="s">
        <v>3361</v>
      </c>
      <c r="C10" s="237"/>
      <c r="D10" s="237"/>
      <c r="E10" s="240" t="str">
        <f t="shared" si="1"/>
        <v/>
      </c>
      <c r="G10" s="239">
        <f t="shared" si="2"/>
        <v>0</v>
      </c>
      <c r="H10" s="222"/>
      <c r="I10" s="237">
        <v>1877</v>
      </c>
      <c r="J10" s="247">
        <v>605</v>
      </c>
      <c r="K10" s="242"/>
      <c r="L10" s="237">
        <v>980</v>
      </c>
      <c r="M10" s="247">
        <v>18193</v>
      </c>
      <c r="N10" s="242"/>
      <c r="O10" s="237">
        <v>629</v>
      </c>
      <c r="P10" s="247"/>
      <c r="Q10" s="242"/>
      <c r="R10" s="237">
        <v>65395</v>
      </c>
      <c r="S10" s="247"/>
      <c r="T10" s="242">
        <f t="shared" si="0"/>
        <v>0</v>
      </c>
      <c r="U10" s="222"/>
      <c r="V10" s="222"/>
      <c r="W10" s="222"/>
    </row>
    <row r="11" s="220" customFormat="1" ht="32.25" customHeight="1" spans="1:23">
      <c r="A11" s="235" t="s">
        <v>3517</v>
      </c>
      <c r="B11" s="236" t="s">
        <v>3439</v>
      </c>
      <c r="C11" s="237"/>
      <c r="D11" s="237"/>
      <c r="E11" s="240" t="str">
        <f t="shared" si="1"/>
        <v/>
      </c>
      <c r="G11" s="239">
        <f t="shared" si="2"/>
        <v>0</v>
      </c>
      <c r="H11" s="222"/>
      <c r="I11" s="248">
        <v>23298</v>
      </c>
      <c r="J11" s="247">
        <v>73870</v>
      </c>
      <c r="K11" s="242"/>
      <c r="L11" s="249"/>
      <c r="M11" s="247">
        <v>36138</v>
      </c>
      <c r="N11" s="242"/>
      <c r="O11" s="249">
        <v>3</v>
      </c>
      <c r="P11" s="247">
        <v>6107</v>
      </c>
      <c r="Q11" s="242"/>
      <c r="R11" s="248">
        <v>24156</v>
      </c>
      <c r="S11" s="247"/>
      <c r="T11" s="242">
        <f t="shared" si="0"/>
        <v>0</v>
      </c>
      <c r="U11" s="222"/>
      <c r="V11" s="222"/>
      <c r="W11" s="222"/>
    </row>
    <row r="12" s="220" customFormat="1" ht="32.25" customHeight="1" spans="1:23">
      <c r="A12" s="235" t="s">
        <v>3541</v>
      </c>
      <c r="B12" s="236" t="s">
        <v>3441</v>
      </c>
      <c r="C12" s="237"/>
      <c r="D12" s="237"/>
      <c r="E12" s="238" t="str">
        <f t="shared" si="1"/>
        <v/>
      </c>
      <c r="G12" s="239">
        <f t="shared" si="2"/>
        <v>0</v>
      </c>
      <c r="H12" s="222"/>
      <c r="I12" s="237"/>
      <c r="J12" s="247"/>
      <c r="K12" s="242"/>
      <c r="L12" s="237"/>
      <c r="M12" s="247"/>
      <c r="N12" s="242"/>
      <c r="O12" s="237"/>
      <c r="P12" s="247"/>
      <c r="Q12" s="242"/>
      <c r="R12" s="237">
        <v>608</v>
      </c>
      <c r="S12" s="247"/>
      <c r="T12" s="242">
        <f t="shared" si="0"/>
        <v>0</v>
      </c>
      <c r="U12" s="222"/>
      <c r="V12" s="222"/>
      <c r="W12" s="222"/>
    </row>
    <row r="13" s="220" customFormat="1" ht="32.25" customHeight="1" spans="1:23">
      <c r="A13" s="235" t="s">
        <v>3542</v>
      </c>
      <c r="B13" s="236" t="s">
        <v>3443</v>
      </c>
      <c r="C13" s="237"/>
      <c r="D13" s="237"/>
      <c r="E13" s="240" t="str">
        <f t="shared" si="1"/>
        <v/>
      </c>
      <c r="G13" s="239">
        <f t="shared" si="2"/>
        <v>0</v>
      </c>
      <c r="H13" s="222"/>
      <c r="I13" s="248"/>
      <c r="J13" s="247"/>
      <c r="K13" s="242"/>
      <c r="L13" s="249"/>
      <c r="M13" s="247">
        <v>5082</v>
      </c>
      <c r="N13" s="242"/>
      <c r="O13" s="249">
        <v>78</v>
      </c>
      <c r="P13" s="247">
        <v>792</v>
      </c>
      <c r="Q13" s="242"/>
      <c r="R13" s="248">
        <v>259</v>
      </c>
      <c r="S13" s="247"/>
      <c r="T13" s="242">
        <f t="shared" si="0"/>
        <v>0</v>
      </c>
      <c r="U13" s="222"/>
      <c r="V13" s="222"/>
      <c r="W13" s="222"/>
    </row>
    <row r="14" s="220" customFormat="1" ht="32.25" customHeight="1" spans="1:23">
      <c r="A14" s="235" t="s">
        <v>3543</v>
      </c>
      <c r="B14" s="236" t="s">
        <v>3445</v>
      </c>
      <c r="C14" s="237"/>
      <c r="D14" s="237"/>
      <c r="E14" s="240" t="str">
        <f t="shared" si="1"/>
        <v/>
      </c>
      <c r="G14" s="239">
        <f t="shared" si="2"/>
        <v>0</v>
      </c>
      <c r="H14" s="222"/>
      <c r="I14" s="248">
        <v>1072</v>
      </c>
      <c r="J14" s="247">
        <v>1199</v>
      </c>
      <c r="K14" s="242"/>
      <c r="L14" s="249">
        <v>105</v>
      </c>
      <c r="M14" s="247">
        <v>363</v>
      </c>
      <c r="N14" s="242"/>
      <c r="O14" s="249">
        <v>12</v>
      </c>
      <c r="P14" s="247">
        <v>150</v>
      </c>
      <c r="Q14" s="242"/>
      <c r="R14" s="248"/>
      <c r="S14" s="247"/>
      <c r="T14" s="242" t="str">
        <f t="shared" si="0"/>
        <v/>
      </c>
      <c r="U14" s="222"/>
      <c r="V14" s="222"/>
      <c r="W14" s="222"/>
    </row>
    <row r="15" s="220" customFormat="1" ht="32.25" customHeight="1" spans="1:23">
      <c r="A15" s="235" t="s">
        <v>3544</v>
      </c>
      <c r="B15" s="236" t="s">
        <v>3447</v>
      </c>
      <c r="C15" s="237"/>
      <c r="D15" s="237"/>
      <c r="E15" s="238" t="str">
        <f t="shared" si="1"/>
        <v/>
      </c>
      <c r="G15" s="239">
        <f t="shared" si="2"/>
        <v>0</v>
      </c>
      <c r="H15" s="222"/>
      <c r="I15" s="248">
        <v>252</v>
      </c>
      <c r="J15" s="247"/>
      <c r="K15" s="242"/>
      <c r="L15" s="249"/>
      <c r="M15" s="247"/>
      <c r="N15" s="242"/>
      <c r="O15" s="249"/>
      <c r="P15" s="247"/>
      <c r="Q15" s="242"/>
      <c r="R15" s="248">
        <v>813</v>
      </c>
      <c r="S15" s="247"/>
      <c r="T15" s="242">
        <f t="shared" si="0"/>
        <v>0</v>
      </c>
      <c r="U15" s="222"/>
      <c r="V15" s="222"/>
      <c r="W15" s="222"/>
    </row>
    <row r="16" s="220" customFormat="1" ht="32.25" customHeight="1" spans="1:23">
      <c r="A16" s="235" t="s">
        <v>3545</v>
      </c>
      <c r="B16" s="236" t="s">
        <v>3449</v>
      </c>
      <c r="C16" s="237"/>
      <c r="D16" s="237"/>
      <c r="E16" s="238" t="str">
        <f t="shared" si="1"/>
        <v/>
      </c>
      <c r="G16" s="239">
        <f t="shared" si="2"/>
        <v>0</v>
      </c>
      <c r="H16" s="222"/>
      <c r="I16" s="248"/>
      <c r="J16" s="247">
        <v>25000</v>
      </c>
      <c r="K16" s="242"/>
      <c r="L16" s="249"/>
      <c r="M16" s="247"/>
      <c r="N16" s="242"/>
      <c r="O16" s="249"/>
      <c r="P16" s="247"/>
      <c r="Q16" s="242"/>
      <c r="R16" s="248"/>
      <c r="S16" s="247"/>
      <c r="T16" s="242" t="str">
        <f t="shared" si="0"/>
        <v/>
      </c>
      <c r="U16" s="222"/>
      <c r="V16" s="222"/>
      <c r="W16" s="222"/>
    </row>
    <row r="17" s="220" customFormat="1" ht="32.25" customHeight="1" spans="1:23">
      <c r="A17" s="235" t="s">
        <v>3546</v>
      </c>
      <c r="B17" s="236" t="s">
        <v>3547</v>
      </c>
      <c r="C17" s="237"/>
      <c r="D17" s="237"/>
      <c r="E17" s="240" t="str">
        <f t="shared" si="1"/>
        <v/>
      </c>
      <c r="G17" s="239">
        <f t="shared" si="2"/>
        <v>0</v>
      </c>
      <c r="H17" s="222"/>
      <c r="I17" s="237">
        <v>5753</v>
      </c>
      <c r="J17" s="247">
        <v>75000</v>
      </c>
      <c r="K17" s="242"/>
      <c r="L17" s="237"/>
      <c r="M17" s="247"/>
      <c r="N17" s="242"/>
      <c r="O17" s="237"/>
      <c r="P17" s="247">
        <v>13666</v>
      </c>
      <c r="Q17" s="242"/>
      <c r="R17" s="237"/>
      <c r="S17" s="247"/>
      <c r="T17" s="242" t="str">
        <f t="shared" si="0"/>
        <v/>
      </c>
      <c r="U17" s="222"/>
      <c r="V17" s="222"/>
      <c r="W17" s="222"/>
    </row>
    <row r="18" s="220" customFormat="1" ht="32.25" customHeight="1" spans="1:23">
      <c r="A18" s="235" t="s">
        <v>3548</v>
      </c>
      <c r="B18" s="236" t="s">
        <v>3357</v>
      </c>
      <c r="C18" s="237"/>
      <c r="D18" s="237"/>
      <c r="E18" s="240" t="str">
        <f t="shared" si="1"/>
        <v/>
      </c>
      <c r="G18" s="239">
        <f t="shared" si="2"/>
        <v>0</v>
      </c>
      <c r="H18" s="222"/>
      <c r="I18" s="237">
        <v>-222</v>
      </c>
      <c r="J18" s="247">
        <v>27888</v>
      </c>
      <c r="K18" s="242"/>
      <c r="L18" s="237"/>
      <c r="M18" s="247"/>
      <c r="N18" s="242"/>
      <c r="O18" s="237"/>
      <c r="P18" s="247">
        <v>1684</v>
      </c>
      <c r="Q18" s="242"/>
      <c r="R18" s="237">
        <v>27051</v>
      </c>
      <c r="S18" s="247"/>
      <c r="T18" s="242">
        <f t="shared" si="0"/>
        <v>0</v>
      </c>
      <c r="U18" s="222"/>
      <c r="V18" s="222"/>
      <c r="W18" s="222"/>
    </row>
    <row r="19" ht="32.25" customHeight="1" spans="1:20">
      <c r="A19" s="241" t="s">
        <v>3549</v>
      </c>
      <c r="B19" s="241" t="s">
        <v>3550</v>
      </c>
      <c r="C19" s="237"/>
      <c r="D19" s="237"/>
      <c r="E19" s="242" t="str">
        <f t="shared" si="1"/>
        <v/>
      </c>
      <c r="G19" s="243">
        <f t="shared" si="2"/>
        <v>0</v>
      </c>
      <c r="I19" s="248"/>
      <c r="J19" s="247"/>
      <c r="K19" s="242"/>
      <c r="L19" s="249"/>
      <c r="M19" s="247"/>
      <c r="N19" s="242"/>
      <c r="O19" s="249"/>
      <c r="P19" s="247"/>
      <c r="Q19" s="242"/>
      <c r="R19" s="248"/>
      <c r="S19" s="247"/>
      <c r="T19" s="242" t="str">
        <f t="shared" si="0"/>
        <v/>
      </c>
    </row>
    <row r="20" s="220" customFormat="1" ht="32.25" customHeight="1" spans="1:23">
      <c r="A20" s="235" t="s">
        <v>3362</v>
      </c>
      <c r="B20" s="236" t="s">
        <v>3363</v>
      </c>
      <c r="C20" s="237"/>
      <c r="D20" s="237"/>
      <c r="E20" s="240" t="str">
        <f t="shared" si="1"/>
        <v/>
      </c>
      <c r="G20" s="239">
        <f t="shared" si="2"/>
        <v>0</v>
      </c>
      <c r="H20" s="222"/>
      <c r="I20" s="248">
        <v>19368</v>
      </c>
      <c r="J20" s="247">
        <v>40740</v>
      </c>
      <c r="K20" s="242"/>
      <c r="L20" s="249">
        <v>190</v>
      </c>
      <c r="M20" s="247">
        <v>29305</v>
      </c>
      <c r="N20" s="242"/>
      <c r="O20" s="249">
        <v>3061</v>
      </c>
      <c r="P20" s="247">
        <v>3417</v>
      </c>
      <c r="Q20" s="242"/>
      <c r="R20" s="248">
        <v>12302</v>
      </c>
      <c r="S20" s="247">
        <v>3</v>
      </c>
      <c r="T20" s="242">
        <f t="shared" si="0"/>
        <v>0.02</v>
      </c>
      <c r="U20" s="222"/>
      <c r="V20" s="222"/>
      <c r="W20" s="222"/>
    </row>
    <row r="21" s="221" customFormat="1" ht="32.25" customHeight="1" spans="1:23">
      <c r="A21" s="235" t="s">
        <v>3364</v>
      </c>
      <c r="B21" s="235" t="s">
        <v>3365</v>
      </c>
      <c r="C21" s="237"/>
      <c r="D21" s="237"/>
      <c r="E21" s="240" t="str">
        <f t="shared" si="1"/>
        <v/>
      </c>
      <c r="G21" s="239">
        <f t="shared" si="2"/>
        <v>0</v>
      </c>
      <c r="H21" s="244"/>
      <c r="I21" s="248">
        <v>2549</v>
      </c>
      <c r="J21" s="250">
        <v>12000</v>
      </c>
      <c r="K21" s="251"/>
      <c r="L21" s="249">
        <v>200</v>
      </c>
      <c r="M21" s="247">
        <v>3769</v>
      </c>
      <c r="N21" s="251"/>
      <c r="O21" s="249">
        <v>437</v>
      </c>
      <c r="P21" s="250">
        <v>2247</v>
      </c>
      <c r="Q21" s="251"/>
      <c r="R21" s="248">
        <f>SUM(R22:R24)</f>
        <v>131</v>
      </c>
      <c r="S21" s="248">
        <f>SUM(S22:S24)</f>
        <v>9384</v>
      </c>
      <c r="T21" s="242">
        <f t="shared" si="0"/>
        <v>7163.36</v>
      </c>
      <c r="U21" s="244"/>
      <c r="V21" s="244"/>
      <c r="W21" s="244"/>
    </row>
    <row r="22" s="221" customFormat="1" ht="32.25" customHeight="1" spans="1:23">
      <c r="A22" s="235" t="s">
        <v>3366</v>
      </c>
      <c r="B22" s="236" t="s">
        <v>3367</v>
      </c>
      <c r="C22" s="237"/>
      <c r="D22" s="237"/>
      <c r="E22" s="240" t="str">
        <f t="shared" si="1"/>
        <v/>
      </c>
      <c r="G22" s="239">
        <f t="shared" si="2"/>
        <v>0</v>
      </c>
      <c r="H22" s="244"/>
      <c r="I22" s="248"/>
      <c r="J22" s="250"/>
      <c r="K22" s="251"/>
      <c r="L22" s="249">
        <v>200</v>
      </c>
      <c r="M22" s="247">
        <v>3769</v>
      </c>
      <c r="N22" s="251"/>
      <c r="O22" s="249">
        <v>437</v>
      </c>
      <c r="P22" s="250">
        <v>2247</v>
      </c>
      <c r="Q22" s="251"/>
      <c r="R22" s="248"/>
      <c r="S22" s="250">
        <v>9384</v>
      </c>
      <c r="T22" s="242" t="str">
        <f t="shared" si="0"/>
        <v/>
      </c>
      <c r="U22" s="244"/>
      <c r="V22" s="244"/>
      <c r="W22" s="244"/>
    </row>
    <row r="23" s="220" customFormat="1" ht="32.25" customHeight="1" spans="1:23">
      <c r="A23" s="235" t="s">
        <v>3368</v>
      </c>
      <c r="B23" s="236" t="s">
        <v>3369</v>
      </c>
      <c r="C23" s="237"/>
      <c r="D23" s="237"/>
      <c r="E23" s="240" t="str">
        <f t="shared" si="1"/>
        <v/>
      </c>
      <c r="G23" s="239">
        <f t="shared" si="2"/>
        <v>0</v>
      </c>
      <c r="H23" s="222"/>
      <c r="I23" s="237">
        <v>2549</v>
      </c>
      <c r="J23" s="247">
        <v>12000</v>
      </c>
      <c r="K23" s="242"/>
      <c r="L23" s="237"/>
      <c r="M23" s="247"/>
      <c r="N23" s="242"/>
      <c r="O23" s="237"/>
      <c r="P23" s="247"/>
      <c r="Q23" s="242"/>
      <c r="R23" s="237">
        <v>131</v>
      </c>
      <c r="S23" s="247"/>
      <c r="T23" s="242">
        <f t="shared" si="0"/>
        <v>0</v>
      </c>
      <c r="U23" s="222"/>
      <c r="V23" s="222"/>
      <c r="W23" s="222"/>
    </row>
    <row r="24" ht="32.25" customHeight="1" spans="1:20">
      <c r="A24" s="241" t="s">
        <v>3551</v>
      </c>
      <c r="B24" s="241" t="s">
        <v>3518</v>
      </c>
      <c r="C24" s="237"/>
      <c r="D24" s="237"/>
      <c r="E24" s="242" t="str">
        <f t="shared" si="1"/>
        <v/>
      </c>
      <c r="G24" s="243">
        <f t="shared" si="2"/>
        <v>0</v>
      </c>
      <c r="I24" s="248"/>
      <c r="J24" s="247"/>
      <c r="K24" s="242"/>
      <c r="L24" s="249"/>
      <c r="M24" s="247"/>
      <c r="N24" s="242"/>
      <c r="O24" s="249"/>
      <c r="P24" s="247"/>
      <c r="Q24" s="242"/>
      <c r="R24" s="248"/>
      <c r="S24" s="247"/>
      <c r="T24" s="242" t="str">
        <f t="shared" si="0"/>
        <v/>
      </c>
    </row>
    <row r="25" s="220" customFormat="1" ht="32.25" customHeight="1" spans="1:23">
      <c r="A25" s="235" t="s">
        <v>3552</v>
      </c>
      <c r="B25" s="235" t="s">
        <v>3365</v>
      </c>
      <c r="C25" s="237"/>
      <c r="D25" s="237"/>
      <c r="E25" s="240" t="str">
        <f t="shared" si="1"/>
        <v/>
      </c>
      <c r="G25" s="239">
        <f t="shared" si="2"/>
        <v>0</v>
      </c>
      <c r="H25" s="222"/>
      <c r="I25" s="237"/>
      <c r="J25" s="247"/>
      <c r="K25" s="242"/>
      <c r="L25" s="237"/>
      <c r="M25" s="247"/>
      <c r="N25" s="242"/>
      <c r="O25" s="237"/>
      <c r="P25" s="247">
        <v>1570</v>
      </c>
      <c r="Q25" s="242"/>
      <c r="R25" s="237">
        <v>596</v>
      </c>
      <c r="S25" s="247">
        <v>2357</v>
      </c>
      <c r="T25" s="242">
        <f t="shared" si="0"/>
        <v>395.47</v>
      </c>
      <c r="U25" s="222"/>
      <c r="V25" s="222"/>
      <c r="W25" s="222"/>
    </row>
    <row r="26" s="220" customFormat="1" ht="32.25" customHeight="1" spans="1:23">
      <c r="A26" s="235" t="s">
        <v>3553</v>
      </c>
      <c r="B26" s="235" t="s">
        <v>3367</v>
      </c>
      <c r="C26" s="237"/>
      <c r="D26" s="237"/>
      <c r="E26" s="240" t="str">
        <f t="shared" si="1"/>
        <v/>
      </c>
      <c r="G26" s="239">
        <f t="shared" si="2"/>
        <v>0</v>
      </c>
      <c r="H26" s="222"/>
      <c r="I26" s="237">
        <v>24885</v>
      </c>
      <c r="J26" s="247">
        <v>30335</v>
      </c>
      <c r="K26" s="242"/>
      <c r="L26" s="237">
        <f>SUM(L27:L30)</f>
        <v>0</v>
      </c>
      <c r="M26" s="247">
        <f>SUM(M27:M30)</f>
        <v>4935</v>
      </c>
      <c r="N26" s="242"/>
      <c r="O26" s="237">
        <v>1554</v>
      </c>
      <c r="P26" s="247">
        <v>5188</v>
      </c>
      <c r="Q26" s="242"/>
      <c r="R26" s="237">
        <f>SUM(R27:R30)</f>
        <v>23312</v>
      </c>
      <c r="S26" s="237">
        <f>SUM(S27:S30)</f>
        <v>24177</v>
      </c>
      <c r="T26" s="242">
        <f t="shared" si="0"/>
        <v>103.71</v>
      </c>
      <c r="U26" s="222"/>
      <c r="V26" s="222"/>
      <c r="W26" s="222"/>
    </row>
    <row r="27" s="220" customFormat="1" ht="32.25" customHeight="1" spans="1:23">
      <c r="A27" s="235" t="s">
        <v>3554</v>
      </c>
      <c r="B27" s="236" t="s">
        <v>3555</v>
      </c>
      <c r="C27" s="237"/>
      <c r="D27" s="237"/>
      <c r="E27" s="240" t="str">
        <f t="shared" si="1"/>
        <v/>
      </c>
      <c r="G27" s="239">
        <f t="shared" si="2"/>
        <v>0</v>
      </c>
      <c r="H27" s="222"/>
      <c r="I27" s="237">
        <v>12579</v>
      </c>
      <c r="J27" s="247">
        <v>16116</v>
      </c>
      <c r="K27" s="242"/>
      <c r="L27" s="237"/>
      <c r="M27" s="247">
        <v>962</v>
      </c>
      <c r="N27" s="242"/>
      <c r="O27" s="237">
        <v>359</v>
      </c>
      <c r="P27" s="247">
        <v>3182</v>
      </c>
      <c r="Q27" s="242"/>
      <c r="R27" s="237">
        <v>23312</v>
      </c>
      <c r="S27" s="247">
        <v>24177</v>
      </c>
      <c r="T27" s="242">
        <f t="shared" si="0"/>
        <v>103.71</v>
      </c>
      <c r="U27" s="222"/>
      <c r="V27" s="222"/>
      <c r="W27" s="222"/>
    </row>
    <row r="28" s="220" customFormat="1" ht="32.25" customHeight="1" spans="1:23">
      <c r="A28" s="235" t="s">
        <v>3556</v>
      </c>
      <c r="B28" s="236" t="s">
        <v>3557</v>
      </c>
      <c r="C28" s="237"/>
      <c r="D28" s="237"/>
      <c r="E28" s="240" t="str">
        <f t="shared" si="1"/>
        <v/>
      </c>
      <c r="G28" s="239">
        <f t="shared" si="2"/>
        <v>0</v>
      </c>
      <c r="H28" s="222"/>
      <c r="I28" s="237">
        <v>7564</v>
      </c>
      <c r="J28" s="247">
        <v>9316</v>
      </c>
      <c r="K28" s="242"/>
      <c r="L28" s="237"/>
      <c r="M28" s="247">
        <v>3973</v>
      </c>
      <c r="N28" s="242"/>
      <c r="O28" s="237">
        <v>255</v>
      </c>
      <c r="P28" s="247">
        <v>933</v>
      </c>
      <c r="Q28" s="242"/>
      <c r="R28" s="237"/>
      <c r="S28" s="247"/>
      <c r="T28" s="242" t="str">
        <f t="shared" si="0"/>
        <v/>
      </c>
      <c r="U28" s="222"/>
      <c r="V28" s="222"/>
      <c r="W28" s="222"/>
    </row>
    <row r="29" ht="32.25" customHeight="1" spans="1:20">
      <c r="A29" s="241" t="s">
        <v>3558</v>
      </c>
      <c r="B29" s="241" t="s">
        <v>3367</v>
      </c>
      <c r="C29" s="237"/>
      <c r="D29" s="237"/>
      <c r="E29" s="242" t="str">
        <f t="shared" si="1"/>
        <v/>
      </c>
      <c r="G29" s="243">
        <f t="shared" si="2"/>
        <v>0</v>
      </c>
      <c r="I29" s="237"/>
      <c r="J29" s="247"/>
      <c r="K29" s="242"/>
      <c r="L29" s="237"/>
      <c r="M29" s="247"/>
      <c r="N29" s="242"/>
      <c r="O29" s="237"/>
      <c r="P29" s="247"/>
      <c r="Q29" s="242"/>
      <c r="R29" s="237"/>
      <c r="S29" s="247"/>
      <c r="T29" s="242" t="str">
        <f t="shared" si="0"/>
        <v/>
      </c>
    </row>
    <row r="30" s="220" customFormat="1" ht="32.25" customHeight="1" spans="1:23">
      <c r="A30" s="235" t="s">
        <v>3559</v>
      </c>
      <c r="B30" s="236" t="s">
        <v>3560</v>
      </c>
      <c r="C30" s="237"/>
      <c r="D30" s="237"/>
      <c r="E30" s="238" t="str">
        <f t="shared" si="1"/>
        <v/>
      </c>
      <c r="G30" s="239">
        <f t="shared" si="2"/>
        <v>0</v>
      </c>
      <c r="H30" s="222"/>
      <c r="I30" s="237">
        <v>23</v>
      </c>
      <c r="J30" s="247"/>
      <c r="K30" s="242"/>
      <c r="L30" s="237"/>
      <c r="M30" s="247"/>
      <c r="N30" s="242"/>
      <c r="O30" s="237"/>
      <c r="P30" s="247"/>
      <c r="Q30" s="242"/>
      <c r="R30" s="237"/>
      <c r="S30" s="247"/>
      <c r="T30" s="242" t="str">
        <f t="shared" si="0"/>
        <v/>
      </c>
      <c r="U30" s="222"/>
      <c r="V30" s="222"/>
      <c r="W30" s="222"/>
    </row>
    <row r="31" s="220" customFormat="1" ht="32.25" customHeight="1" spans="1:23">
      <c r="A31" s="235" t="s">
        <v>3370</v>
      </c>
      <c r="B31" s="235" t="s">
        <v>3371</v>
      </c>
      <c r="C31" s="237">
        <v>61846</v>
      </c>
      <c r="D31" s="237">
        <v>159932</v>
      </c>
      <c r="E31" s="238">
        <f t="shared" si="1"/>
        <v>258.6</v>
      </c>
      <c r="G31" s="239">
        <f t="shared" si="2"/>
        <v>221778</v>
      </c>
      <c r="H31" s="222"/>
      <c r="I31" s="237">
        <v>119</v>
      </c>
      <c r="J31" s="247"/>
      <c r="K31" s="242"/>
      <c r="L31" s="237"/>
      <c r="M31" s="247"/>
      <c r="N31" s="242"/>
      <c r="O31" s="237"/>
      <c r="P31" s="247"/>
      <c r="Q31" s="242"/>
      <c r="R31" s="237"/>
      <c r="S31" s="247"/>
      <c r="T31" s="242" t="str">
        <f t="shared" si="0"/>
        <v/>
      </c>
      <c r="U31" s="222"/>
      <c r="V31" s="222"/>
      <c r="W31" s="222"/>
    </row>
    <row r="32" ht="32.25" customHeight="1" spans="1:20">
      <c r="A32" s="241" t="s">
        <v>3372</v>
      </c>
      <c r="B32" s="241" t="s">
        <v>3373</v>
      </c>
      <c r="C32" s="237">
        <v>41856</v>
      </c>
      <c r="D32" s="237">
        <v>93019</v>
      </c>
      <c r="E32" s="242">
        <f t="shared" si="1"/>
        <v>222.24</v>
      </c>
      <c r="G32" s="243">
        <f t="shared" si="2"/>
        <v>134875</v>
      </c>
      <c r="I32" s="237"/>
      <c r="J32" s="247"/>
      <c r="K32" s="242"/>
      <c r="L32" s="237"/>
      <c r="M32" s="247"/>
      <c r="N32" s="242"/>
      <c r="O32" s="237"/>
      <c r="P32" s="247"/>
      <c r="Q32" s="242"/>
      <c r="R32" s="237"/>
      <c r="S32" s="247"/>
      <c r="T32" s="242" t="str">
        <f t="shared" si="0"/>
        <v/>
      </c>
    </row>
    <row r="33" ht="32.25" customHeight="1" spans="1:20">
      <c r="A33" s="241" t="s">
        <v>3374</v>
      </c>
      <c r="B33" s="241" t="s">
        <v>3375</v>
      </c>
      <c r="C33" s="237">
        <v>0</v>
      </c>
      <c r="D33" s="237"/>
      <c r="E33" s="242" t="str">
        <f t="shared" si="1"/>
        <v/>
      </c>
      <c r="G33" s="243">
        <f t="shared" si="2"/>
        <v>0</v>
      </c>
      <c r="I33" s="237"/>
      <c r="J33" s="247"/>
      <c r="K33" s="242"/>
      <c r="L33" s="237"/>
      <c r="M33" s="247"/>
      <c r="N33" s="242"/>
      <c r="O33" s="237"/>
      <c r="P33" s="247"/>
      <c r="Q33" s="242"/>
      <c r="R33" s="237"/>
      <c r="S33" s="247"/>
      <c r="T33" s="242" t="str">
        <f t="shared" si="0"/>
        <v/>
      </c>
    </row>
    <row r="34" ht="32.25" customHeight="1" spans="1:20">
      <c r="A34" s="241" t="s">
        <v>3376</v>
      </c>
      <c r="B34" s="241" t="s">
        <v>3377</v>
      </c>
      <c r="C34" s="237">
        <v>1634</v>
      </c>
      <c r="D34" s="237">
        <v>29257</v>
      </c>
      <c r="E34" s="242">
        <f t="shared" si="1"/>
        <v>1790.51</v>
      </c>
      <c r="G34" s="243">
        <f t="shared" si="2"/>
        <v>30891</v>
      </c>
      <c r="I34" s="237"/>
      <c r="J34" s="247"/>
      <c r="K34" s="242"/>
      <c r="L34" s="237"/>
      <c r="M34" s="247"/>
      <c r="N34" s="242"/>
      <c r="O34" s="237"/>
      <c r="P34" s="247"/>
      <c r="Q34" s="242"/>
      <c r="R34" s="237"/>
      <c r="S34" s="247"/>
      <c r="T34" s="242" t="str">
        <f t="shared" si="0"/>
        <v/>
      </c>
    </row>
    <row r="35" s="220" customFormat="1" ht="32.25" customHeight="1" spans="1:23">
      <c r="A35" s="235" t="s">
        <v>3378</v>
      </c>
      <c r="B35" s="236" t="s">
        <v>3379</v>
      </c>
      <c r="C35" s="237">
        <v>0</v>
      </c>
      <c r="D35" s="237">
        <v>1201</v>
      </c>
      <c r="E35" s="238" t="str">
        <f t="shared" si="1"/>
        <v/>
      </c>
      <c r="G35" s="239">
        <f t="shared" si="2"/>
        <v>1201</v>
      </c>
      <c r="H35" s="222"/>
      <c r="I35" s="237">
        <v>119</v>
      </c>
      <c r="J35" s="247"/>
      <c r="K35" s="242"/>
      <c r="L35" s="237"/>
      <c r="M35" s="247"/>
      <c r="N35" s="242"/>
      <c r="O35" s="237"/>
      <c r="P35" s="247"/>
      <c r="Q35" s="242"/>
      <c r="R35" s="237"/>
      <c r="S35" s="247"/>
      <c r="T35" s="242" t="str">
        <f t="shared" si="0"/>
        <v/>
      </c>
      <c r="U35" s="222"/>
      <c r="V35" s="222"/>
      <c r="W35" s="222"/>
    </row>
    <row r="36" s="220" customFormat="1" ht="32.25" customHeight="1" spans="1:23">
      <c r="A36" s="235" t="s">
        <v>3380</v>
      </c>
      <c r="B36" s="235" t="s">
        <v>3381</v>
      </c>
      <c r="C36" s="237">
        <v>96</v>
      </c>
      <c r="D36" s="237">
        <v>264</v>
      </c>
      <c r="E36" s="238">
        <f t="shared" si="1"/>
        <v>275</v>
      </c>
      <c r="G36" s="239">
        <f t="shared" si="2"/>
        <v>360</v>
      </c>
      <c r="H36" s="222"/>
      <c r="I36" s="237"/>
      <c r="J36" s="247"/>
      <c r="K36" s="242"/>
      <c r="L36" s="237"/>
      <c r="M36" s="247"/>
      <c r="N36" s="242"/>
      <c r="O36" s="237"/>
      <c r="P36" s="247"/>
      <c r="Q36" s="242"/>
      <c r="R36" s="237">
        <f>SUM(R37:R41)</f>
        <v>8</v>
      </c>
      <c r="S36" s="247"/>
      <c r="T36" s="242">
        <f t="shared" si="0"/>
        <v>0</v>
      </c>
      <c r="U36" s="222"/>
      <c r="V36" s="222"/>
      <c r="W36" s="222"/>
    </row>
    <row r="37" ht="32.25" customHeight="1" spans="1:20">
      <c r="A37" s="241" t="s">
        <v>3382</v>
      </c>
      <c r="B37" s="241" t="s">
        <v>3383</v>
      </c>
      <c r="C37" s="237">
        <v>150</v>
      </c>
      <c r="D37" s="237">
        <v>239</v>
      </c>
      <c r="E37" s="242">
        <f t="shared" si="1"/>
        <v>159.33</v>
      </c>
      <c r="G37" s="243">
        <f t="shared" si="2"/>
        <v>389</v>
      </c>
      <c r="I37" s="237"/>
      <c r="J37" s="247"/>
      <c r="K37" s="242"/>
      <c r="L37" s="237"/>
      <c r="M37" s="247"/>
      <c r="N37" s="242"/>
      <c r="O37" s="237"/>
      <c r="P37" s="247"/>
      <c r="Q37" s="242"/>
      <c r="R37" s="237"/>
      <c r="S37" s="247"/>
      <c r="T37" s="242" t="str">
        <f t="shared" si="0"/>
        <v/>
      </c>
    </row>
    <row r="38" ht="32.25" customHeight="1" spans="1:20">
      <c r="A38" s="241" t="s">
        <v>3384</v>
      </c>
      <c r="B38" s="241" t="s">
        <v>3385</v>
      </c>
      <c r="C38" s="237">
        <v>0</v>
      </c>
      <c r="D38" s="237"/>
      <c r="E38" s="242" t="str">
        <f t="shared" si="1"/>
        <v/>
      </c>
      <c r="G38" s="243">
        <f t="shared" si="2"/>
        <v>0</v>
      </c>
      <c r="I38" s="237"/>
      <c r="J38" s="247"/>
      <c r="K38" s="242"/>
      <c r="L38" s="237"/>
      <c r="M38" s="247"/>
      <c r="N38" s="242"/>
      <c r="O38" s="237"/>
      <c r="P38" s="247"/>
      <c r="Q38" s="242"/>
      <c r="R38" s="237"/>
      <c r="S38" s="247"/>
      <c r="T38" s="242" t="str">
        <f t="shared" si="0"/>
        <v/>
      </c>
    </row>
    <row r="39" ht="32.25" customHeight="1" spans="1:20">
      <c r="A39" s="241" t="s">
        <v>3386</v>
      </c>
      <c r="B39" s="241" t="s">
        <v>3387</v>
      </c>
      <c r="C39" s="237">
        <v>0</v>
      </c>
      <c r="D39" s="237"/>
      <c r="E39" s="242" t="str">
        <f t="shared" si="1"/>
        <v/>
      </c>
      <c r="G39" s="243">
        <f t="shared" si="2"/>
        <v>0</v>
      </c>
      <c r="I39" s="237"/>
      <c r="J39" s="247"/>
      <c r="K39" s="242"/>
      <c r="L39" s="237"/>
      <c r="M39" s="247"/>
      <c r="N39" s="242"/>
      <c r="O39" s="237"/>
      <c r="P39" s="247"/>
      <c r="Q39" s="242"/>
      <c r="R39" s="237"/>
      <c r="S39" s="247"/>
      <c r="T39" s="242" t="str">
        <f t="shared" si="0"/>
        <v/>
      </c>
    </row>
    <row r="40" s="220" customFormat="1" ht="32.25" customHeight="1" spans="1:23">
      <c r="A40" s="235" t="s">
        <v>3388</v>
      </c>
      <c r="B40" s="236" t="s">
        <v>3389</v>
      </c>
      <c r="C40" s="237">
        <v>14645</v>
      </c>
      <c r="D40" s="237">
        <v>28252</v>
      </c>
      <c r="E40" s="238">
        <f t="shared" si="1"/>
        <v>192.91</v>
      </c>
      <c r="G40" s="239">
        <f t="shared" si="2"/>
        <v>42897</v>
      </c>
      <c r="H40" s="222"/>
      <c r="I40" s="237"/>
      <c r="J40" s="247"/>
      <c r="K40" s="242"/>
      <c r="L40" s="237"/>
      <c r="M40" s="247"/>
      <c r="N40" s="242"/>
      <c r="O40" s="237"/>
      <c r="P40" s="247"/>
      <c r="Q40" s="242"/>
      <c r="R40" s="237">
        <v>8</v>
      </c>
      <c r="S40" s="247"/>
      <c r="T40" s="242">
        <f t="shared" si="0"/>
        <v>0</v>
      </c>
      <c r="U40" s="222"/>
      <c r="V40" s="222"/>
      <c r="W40" s="222"/>
    </row>
    <row r="41" ht="32.25" customHeight="1" spans="1:20">
      <c r="A41" s="241" t="s">
        <v>3390</v>
      </c>
      <c r="B41" s="241" t="s">
        <v>3391</v>
      </c>
      <c r="C41" s="237">
        <v>742</v>
      </c>
      <c r="D41" s="237">
        <v>1366</v>
      </c>
      <c r="E41" s="242">
        <f t="shared" si="1"/>
        <v>184.1</v>
      </c>
      <c r="G41" s="243">
        <f t="shared" si="2"/>
        <v>2108</v>
      </c>
      <c r="I41" s="237"/>
      <c r="J41" s="247"/>
      <c r="K41" s="242"/>
      <c r="L41" s="237"/>
      <c r="M41" s="247"/>
      <c r="N41" s="242"/>
      <c r="O41" s="237"/>
      <c r="P41" s="247"/>
      <c r="Q41" s="242"/>
      <c r="R41" s="237"/>
      <c r="S41" s="247"/>
      <c r="T41" s="242" t="str">
        <f t="shared" si="0"/>
        <v/>
      </c>
    </row>
    <row r="42" s="220" customFormat="1" ht="32.25" customHeight="1" spans="1:23">
      <c r="A42" s="235" t="s">
        <v>3392</v>
      </c>
      <c r="B42" s="235" t="s">
        <v>2389</v>
      </c>
      <c r="C42" s="237">
        <v>0</v>
      </c>
      <c r="D42" s="237"/>
      <c r="E42" s="238" t="str">
        <f t="shared" si="1"/>
        <v/>
      </c>
      <c r="G42" s="239">
        <f t="shared" si="2"/>
        <v>0</v>
      </c>
      <c r="H42" s="222"/>
      <c r="I42" s="237">
        <v>2023</v>
      </c>
      <c r="J42" s="247"/>
      <c r="K42" s="242"/>
      <c r="L42" s="237">
        <v>18</v>
      </c>
      <c r="M42" s="247"/>
      <c r="N42" s="242"/>
      <c r="O42" s="237"/>
      <c r="P42" s="247"/>
      <c r="Q42" s="242"/>
      <c r="R42" s="237"/>
      <c r="S42" s="247"/>
      <c r="T42" s="242" t="str">
        <f t="shared" si="0"/>
        <v/>
      </c>
      <c r="U42" s="222"/>
      <c r="V42" s="222"/>
      <c r="W42" s="222"/>
    </row>
    <row r="43" s="220" customFormat="1" ht="32.25" customHeight="1" spans="1:23">
      <c r="A43" s="235" t="s">
        <v>3393</v>
      </c>
      <c r="B43" s="235" t="s">
        <v>3394</v>
      </c>
      <c r="C43" s="237">
        <v>2723</v>
      </c>
      <c r="D43" s="237">
        <v>6334</v>
      </c>
      <c r="E43" s="240">
        <f t="shared" si="1"/>
        <v>232.61</v>
      </c>
      <c r="G43" s="239">
        <f t="shared" si="2"/>
        <v>9057</v>
      </c>
      <c r="H43" s="222"/>
      <c r="I43" s="237">
        <v>798</v>
      </c>
      <c r="J43" s="247">
        <v>900</v>
      </c>
      <c r="K43" s="242"/>
      <c r="L43" s="237"/>
      <c r="M43" s="247"/>
      <c r="N43" s="242"/>
      <c r="O43" s="237"/>
      <c r="P43" s="247"/>
      <c r="Q43" s="242"/>
      <c r="R43" s="237"/>
      <c r="S43" s="247"/>
      <c r="T43" s="242" t="str">
        <f t="shared" si="0"/>
        <v/>
      </c>
      <c r="U43" s="222"/>
      <c r="V43" s="222"/>
      <c r="W43" s="222"/>
    </row>
    <row r="44" ht="32.25" customHeight="1" spans="1:20">
      <c r="A44" s="241" t="s">
        <v>3395</v>
      </c>
      <c r="B44" s="241" t="s">
        <v>3396</v>
      </c>
      <c r="C44" s="237">
        <v>77</v>
      </c>
      <c r="D44" s="237">
        <v>4960</v>
      </c>
      <c r="E44" s="242">
        <f t="shared" si="1"/>
        <v>6441.56</v>
      </c>
      <c r="G44" s="243">
        <f t="shared" si="2"/>
        <v>5037</v>
      </c>
      <c r="I44" s="248">
        <v>0</v>
      </c>
      <c r="J44" s="247">
        <v>0</v>
      </c>
      <c r="K44" s="242"/>
      <c r="L44" s="249"/>
      <c r="M44" s="247"/>
      <c r="N44" s="242"/>
      <c r="O44" s="249"/>
      <c r="P44" s="247"/>
      <c r="Q44" s="242"/>
      <c r="R44" s="248"/>
      <c r="S44" s="247"/>
      <c r="T44" s="242" t="str">
        <f t="shared" si="0"/>
        <v/>
      </c>
    </row>
    <row r="45" ht="32.25" customHeight="1" spans="1:20">
      <c r="A45" s="241" t="s">
        <v>3397</v>
      </c>
      <c r="B45" s="241" t="s">
        <v>3373</v>
      </c>
      <c r="C45" s="237">
        <v>77</v>
      </c>
      <c r="D45" s="237">
        <v>4960</v>
      </c>
      <c r="E45" s="242">
        <f t="shared" si="1"/>
        <v>6441.56</v>
      </c>
      <c r="G45" s="243">
        <f t="shared" si="2"/>
        <v>5037</v>
      </c>
      <c r="I45" s="237"/>
      <c r="J45" s="247" t="s">
        <v>3561</v>
      </c>
      <c r="K45" s="242"/>
      <c r="L45" s="237"/>
      <c r="M45" s="247"/>
      <c r="N45" s="242"/>
      <c r="O45" s="237"/>
      <c r="P45" s="247"/>
      <c r="Q45" s="242"/>
      <c r="R45" s="237"/>
      <c r="S45" s="247"/>
      <c r="T45" s="242" t="str">
        <f t="shared" si="0"/>
        <v/>
      </c>
    </row>
    <row r="46" s="220" customFormat="1" ht="32.25" customHeight="1" spans="1:23">
      <c r="A46" s="235" t="s">
        <v>3398</v>
      </c>
      <c r="B46" s="236" t="s">
        <v>3375</v>
      </c>
      <c r="C46" s="237"/>
      <c r="D46" s="237"/>
      <c r="E46" s="240" t="str">
        <f t="shared" si="1"/>
        <v/>
      </c>
      <c r="G46" s="239">
        <f t="shared" si="2"/>
        <v>0</v>
      </c>
      <c r="H46" s="222"/>
      <c r="I46" s="237">
        <v>798</v>
      </c>
      <c r="J46" s="247">
        <v>900</v>
      </c>
      <c r="K46" s="242"/>
      <c r="L46" s="237"/>
      <c r="M46" s="247"/>
      <c r="N46" s="242"/>
      <c r="O46" s="237"/>
      <c r="P46" s="247"/>
      <c r="Q46" s="242"/>
      <c r="R46" s="237"/>
      <c r="S46" s="247"/>
      <c r="T46" s="242" t="str">
        <f t="shared" si="0"/>
        <v/>
      </c>
      <c r="U46" s="222"/>
      <c r="V46" s="222"/>
      <c r="W46" s="222"/>
    </row>
    <row r="47" ht="32.25" customHeight="1" spans="1:20">
      <c r="A47" s="241" t="s">
        <v>3399</v>
      </c>
      <c r="B47" s="241" t="s">
        <v>3400</v>
      </c>
      <c r="C47" s="237"/>
      <c r="D47" s="237"/>
      <c r="E47" s="242" t="str">
        <f t="shared" si="1"/>
        <v/>
      </c>
      <c r="G47" s="243">
        <f t="shared" si="2"/>
        <v>0</v>
      </c>
      <c r="I47" s="248"/>
      <c r="J47" s="247"/>
      <c r="K47" s="242"/>
      <c r="L47" s="249"/>
      <c r="M47" s="247"/>
      <c r="N47" s="242"/>
      <c r="O47" s="249"/>
      <c r="P47" s="247"/>
      <c r="Q47" s="242"/>
      <c r="R47" s="248"/>
      <c r="S47" s="247"/>
      <c r="T47" s="242" t="str">
        <f t="shared" si="0"/>
        <v/>
      </c>
    </row>
    <row r="48" ht="32.25" customHeight="1" spans="1:20">
      <c r="A48" s="241" t="s">
        <v>3401</v>
      </c>
      <c r="B48" s="241" t="s">
        <v>3519</v>
      </c>
      <c r="C48" s="237"/>
      <c r="D48" s="237"/>
      <c r="E48" s="242" t="str">
        <f t="shared" si="1"/>
        <v/>
      </c>
      <c r="G48" s="243">
        <f t="shared" si="2"/>
        <v>0</v>
      </c>
      <c r="I48" s="248"/>
      <c r="J48" s="247"/>
      <c r="K48" s="242"/>
      <c r="L48" s="249"/>
      <c r="M48" s="247"/>
      <c r="N48" s="242"/>
      <c r="O48" s="249"/>
      <c r="P48" s="247"/>
      <c r="Q48" s="242"/>
      <c r="R48" s="248"/>
      <c r="S48" s="247"/>
      <c r="T48" s="242" t="str">
        <f t="shared" si="0"/>
        <v/>
      </c>
    </row>
    <row r="49" ht="32.25" customHeight="1" spans="1:20">
      <c r="A49" s="241" t="s">
        <v>3403</v>
      </c>
      <c r="B49" s="241" t="s">
        <v>3520</v>
      </c>
      <c r="C49" s="237">
        <v>5347</v>
      </c>
      <c r="D49" s="237">
        <v>6341</v>
      </c>
      <c r="E49" s="242">
        <f t="shared" si="1"/>
        <v>118.59</v>
      </c>
      <c r="G49" s="243">
        <f t="shared" si="2"/>
        <v>11688</v>
      </c>
      <c r="I49" s="248"/>
      <c r="J49" s="247"/>
      <c r="K49" s="242"/>
      <c r="L49" s="249"/>
      <c r="M49" s="247"/>
      <c r="N49" s="242"/>
      <c r="O49" s="249"/>
      <c r="P49" s="247"/>
      <c r="Q49" s="242"/>
      <c r="R49" s="248"/>
      <c r="S49" s="247"/>
      <c r="T49" s="242" t="str">
        <f t="shared" si="0"/>
        <v/>
      </c>
    </row>
    <row r="50" ht="32.25" customHeight="1" spans="1:20">
      <c r="A50" s="241" t="s">
        <v>3405</v>
      </c>
      <c r="B50" s="241" t="s">
        <v>1608</v>
      </c>
      <c r="C50" s="237">
        <v>4564</v>
      </c>
      <c r="D50" s="237">
        <v>4526</v>
      </c>
      <c r="E50" s="242">
        <f t="shared" si="1"/>
        <v>99.17</v>
      </c>
      <c r="G50" s="243">
        <f t="shared" si="2"/>
        <v>9090</v>
      </c>
      <c r="I50" s="237"/>
      <c r="J50" s="247"/>
      <c r="K50" s="242"/>
      <c r="L50" s="237"/>
      <c r="M50" s="247"/>
      <c r="N50" s="242"/>
      <c r="O50" s="237"/>
      <c r="P50" s="247"/>
      <c r="Q50" s="242"/>
      <c r="R50" s="237"/>
      <c r="S50" s="247"/>
      <c r="T50" s="242" t="str">
        <f t="shared" si="0"/>
        <v/>
      </c>
    </row>
    <row r="51" ht="32.25" customHeight="1" spans="1:20">
      <c r="A51" s="241" t="s">
        <v>3406</v>
      </c>
      <c r="B51" s="241" t="s">
        <v>1610</v>
      </c>
      <c r="C51" s="237">
        <v>783</v>
      </c>
      <c r="D51" s="237">
        <v>1815</v>
      </c>
      <c r="E51" s="242">
        <f t="shared" si="1"/>
        <v>231.8</v>
      </c>
      <c r="G51" s="243">
        <f t="shared" si="2"/>
        <v>2598</v>
      </c>
      <c r="I51" s="237"/>
      <c r="J51" s="247"/>
      <c r="K51" s="242"/>
      <c r="L51" s="237"/>
      <c r="M51" s="247"/>
      <c r="N51" s="242"/>
      <c r="O51" s="237"/>
      <c r="P51" s="247"/>
      <c r="Q51" s="242"/>
      <c r="R51" s="237"/>
      <c r="S51" s="247"/>
      <c r="T51" s="242" t="str">
        <f t="shared" si="0"/>
        <v/>
      </c>
    </row>
    <row r="52" s="220" customFormat="1" ht="32.25" customHeight="1" spans="1:23">
      <c r="A52" s="235" t="s">
        <v>3407</v>
      </c>
      <c r="B52" s="235" t="s">
        <v>1612</v>
      </c>
      <c r="C52" s="237">
        <v>0</v>
      </c>
      <c r="D52" s="237"/>
      <c r="E52" s="240" t="str">
        <f t="shared" si="1"/>
        <v/>
      </c>
      <c r="G52" s="239">
        <f t="shared" si="2"/>
        <v>0</v>
      </c>
      <c r="H52" s="222"/>
      <c r="I52" s="237">
        <v>5191</v>
      </c>
      <c r="J52" s="247">
        <v>3018</v>
      </c>
      <c r="K52" s="242"/>
      <c r="L52" s="237">
        <f>SUM(L53:L63)</f>
        <v>71</v>
      </c>
      <c r="M52" s="237">
        <f>SUM(M53:M63)</f>
        <v>74</v>
      </c>
      <c r="N52" s="242"/>
      <c r="O52" s="237">
        <v>30</v>
      </c>
      <c r="P52" s="247">
        <v>3</v>
      </c>
      <c r="Q52" s="242"/>
      <c r="R52" s="237">
        <f>SUM(R53:R63)</f>
        <v>136</v>
      </c>
      <c r="S52" s="247">
        <f>SUM(S53:S63)</f>
        <v>32</v>
      </c>
      <c r="T52" s="242">
        <f t="shared" ref="T52:T65" si="3">IFERROR(ROUND(S52/R52*100,2),"")</f>
        <v>23.53</v>
      </c>
      <c r="U52" s="222"/>
      <c r="V52" s="222"/>
      <c r="W52" s="222"/>
    </row>
    <row r="53" ht="32.25" customHeight="1" spans="1:20">
      <c r="A53" s="241" t="s">
        <v>3408</v>
      </c>
      <c r="B53" s="241" t="s">
        <v>1614</v>
      </c>
      <c r="C53" s="237"/>
      <c r="D53" s="237"/>
      <c r="E53" s="242" t="str">
        <f ca="1" t="shared" ref="E53:E66" si="4">IFERROR(ROUND(D53/C53*100,2),"")</f>
        <v/>
      </c>
      <c r="G53" s="243">
        <f t="shared" si="2"/>
        <v>0</v>
      </c>
      <c r="I53" s="237"/>
      <c r="J53" s="247"/>
      <c r="K53" s="242"/>
      <c r="L53" s="237"/>
      <c r="M53" s="247"/>
      <c r="N53" s="242"/>
      <c r="O53" s="237"/>
      <c r="P53" s="247"/>
      <c r="Q53" s="242"/>
      <c r="R53" s="237"/>
      <c r="S53" s="247"/>
      <c r="T53" s="242" t="str">
        <f t="shared" si="3"/>
        <v/>
      </c>
    </row>
    <row r="54" s="220" customFormat="1" ht="32.25" customHeight="1" spans="1:23">
      <c r="A54" s="235" t="s">
        <v>3409</v>
      </c>
      <c r="B54" s="236" t="s">
        <v>3410</v>
      </c>
      <c r="C54" s="237"/>
      <c r="D54" s="237"/>
      <c r="E54" s="240" t="str">
        <f ca="1" t="shared" si="4"/>
        <v/>
      </c>
      <c r="G54" s="239">
        <f t="shared" ref="G54:G66" si="5">SUM(C54:D54)</f>
        <v>0</v>
      </c>
      <c r="H54" s="222"/>
      <c r="I54" s="248">
        <v>1413</v>
      </c>
      <c r="J54" s="247">
        <v>729</v>
      </c>
      <c r="K54" s="242"/>
      <c r="L54" s="249">
        <v>17</v>
      </c>
      <c r="M54" s="247">
        <v>66</v>
      </c>
      <c r="N54" s="242"/>
      <c r="O54" s="249">
        <v>7</v>
      </c>
      <c r="P54" s="247"/>
      <c r="Q54" s="242"/>
      <c r="R54" s="248">
        <v>126</v>
      </c>
      <c r="S54" s="247">
        <v>26</v>
      </c>
      <c r="T54" s="242">
        <f t="shared" si="3"/>
        <v>20.63</v>
      </c>
      <c r="U54" s="222"/>
      <c r="V54" s="222"/>
      <c r="W54" s="222"/>
    </row>
    <row r="55" s="220" customFormat="1" ht="32.25" customHeight="1" spans="1:23">
      <c r="A55" s="235" t="s">
        <v>3411</v>
      </c>
      <c r="B55" s="236" t="s">
        <v>3521</v>
      </c>
      <c r="C55" s="237">
        <v>1285</v>
      </c>
      <c r="D55" s="237">
        <v>705</v>
      </c>
      <c r="E55" s="240">
        <f ca="1" t="shared" si="4"/>
        <v>54.86</v>
      </c>
      <c r="G55" s="239">
        <f t="shared" si="5"/>
        <v>1990</v>
      </c>
      <c r="H55" s="222"/>
      <c r="I55" s="237">
        <v>3603</v>
      </c>
      <c r="J55" s="247">
        <v>2114</v>
      </c>
      <c r="K55" s="242"/>
      <c r="L55" s="237">
        <v>7</v>
      </c>
      <c r="M55" s="247"/>
      <c r="N55" s="242"/>
      <c r="O55" s="237"/>
      <c r="P55" s="247"/>
      <c r="Q55" s="242"/>
      <c r="R55" s="237"/>
      <c r="S55" s="247"/>
      <c r="T55" s="242" t="str">
        <f t="shared" si="3"/>
        <v/>
      </c>
      <c r="U55" s="222"/>
      <c r="V55" s="222"/>
      <c r="W55" s="222"/>
    </row>
    <row r="56" s="220" customFormat="1" ht="32.25" customHeight="1" spans="1:23">
      <c r="A56" s="235" t="s">
        <v>3413</v>
      </c>
      <c r="B56" s="236" t="s">
        <v>3414</v>
      </c>
      <c r="C56" s="237">
        <v>1285</v>
      </c>
      <c r="D56" s="237">
        <v>705</v>
      </c>
      <c r="E56" s="240">
        <f ca="1" t="shared" si="4"/>
        <v>54.86</v>
      </c>
      <c r="G56" s="239">
        <f t="shared" si="5"/>
        <v>1990</v>
      </c>
      <c r="H56" s="222"/>
      <c r="I56" s="237"/>
      <c r="J56" s="247"/>
      <c r="K56" s="242"/>
      <c r="L56" s="237">
        <v>26</v>
      </c>
      <c r="M56" s="247">
        <v>3</v>
      </c>
      <c r="N56" s="242"/>
      <c r="O56" s="237">
        <v>3</v>
      </c>
      <c r="P56" s="247">
        <v>3</v>
      </c>
      <c r="Q56" s="242"/>
      <c r="R56" s="237">
        <v>3</v>
      </c>
      <c r="S56" s="247"/>
      <c r="T56" s="242">
        <f t="shared" si="3"/>
        <v>0</v>
      </c>
      <c r="U56" s="222"/>
      <c r="V56" s="222"/>
      <c r="W56" s="222"/>
    </row>
    <row r="57" ht="32.25" customHeight="1" spans="1:20">
      <c r="A57" s="241" t="s">
        <v>3415</v>
      </c>
      <c r="B57" s="241" t="s">
        <v>3416</v>
      </c>
      <c r="C57" s="237"/>
      <c r="D57" s="237"/>
      <c r="E57" s="242" t="str">
        <f ca="1" t="shared" si="4"/>
        <v/>
      </c>
      <c r="G57" s="243">
        <f t="shared" si="5"/>
        <v>0</v>
      </c>
      <c r="I57" s="237"/>
      <c r="J57" s="247"/>
      <c r="K57" s="242"/>
      <c r="L57" s="237"/>
      <c r="M57" s="247"/>
      <c r="N57" s="242"/>
      <c r="O57" s="237"/>
      <c r="P57" s="247"/>
      <c r="Q57" s="242"/>
      <c r="R57" s="237"/>
      <c r="S57" s="247"/>
      <c r="T57" s="242" t="str">
        <f t="shared" si="3"/>
        <v/>
      </c>
    </row>
    <row r="58" s="220" customFormat="1" ht="32.25" customHeight="1" spans="1:23">
      <c r="A58" s="235" t="s">
        <v>3417</v>
      </c>
      <c r="B58" s="236" t="s">
        <v>3418</v>
      </c>
      <c r="C58" s="237"/>
      <c r="D58" s="237"/>
      <c r="E58" s="240" t="str">
        <f ca="1" t="shared" si="4"/>
        <v/>
      </c>
      <c r="G58" s="239">
        <f t="shared" si="5"/>
        <v>0</v>
      </c>
      <c r="H58" s="222"/>
      <c r="I58" s="248">
        <v>64</v>
      </c>
      <c r="J58" s="247"/>
      <c r="K58" s="242"/>
      <c r="L58" s="249">
        <v>2</v>
      </c>
      <c r="M58" s="247">
        <v>3</v>
      </c>
      <c r="N58" s="242"/>
      <c r="O58" s="249">
        <v>20</v>
      </c>
      <c r="P58" s="247"/>
      <c r="Q58" s="242"/>
      <c r="R58" s="248">
        <v>6</v>
      </c>
      <c r="S58" s="247"/>
      <c r="T58" s="242">
        <f t="shared" si="3"/>
        <v>0</v>
      </c>
      <c r="U58" s="222"/>
      <c r="V58" s="222"/>
      <c r="W58" s="222"/>
    </row>
    <row r="59" s="220" customFormat="1" ht="32.25" customHeight="1" spans="1:23">
      <c r="A59" s="235" t="s">
        <v>3522</v>
      </c>
      <c r="B59" s="236" t="s">
        <v>3523</v>
      </c>
      <c r="C59" s="237"/>
      <c r="D59" s="237"/>
      <c r="E59" s="238" t="str">
        <f ca="1" t="shared" si="4"/>
        <v/>
      </c>
      <c r="G59" s="239">
        <f t="shared" si="5"/>
        <v>0</v>
      </c>
      <c r="H59" s="222"/>
      <c r="I59" s="237"/>
      <c r="J59" s="247"/>
      <c r="K59" s="242"/>
      <c r="L59" s="237">
        <v>12</v>
      </c>
      <c r="M59" s="247"/>
      <c r="N59" s="242"/>
      <c r="O59" s="237"/>
      <c r="P59" s="247"/>
      <c r="Q59" s="242"/>
      <c r="R59" s="237"/>
      <c r="S59" s="247"/>
      <c r="T59" s="242" t="str">
        <f t="shared" si="3"/>
        <v/>
      </c>
      <c r="U59" s="222"/>
      <c r="V59" s="222"/>
      <c r="W59" s="222"/>
    </row>
    <row r="60" ht="32.25" customHeight="1" spans="1:20">
      <c r="A60" s="241" t="s">
        <v>3562</v>
      </c>
      <c r="B60" s="241" t="s">
        <v>3373</v>
      </c>
      <c r="C60" s="237"/>
      <c r="D60" s="237"/>
      <c r="E60" s="242" t="str">
        <f ca="1" t="shared" si="4"/>
        <v/>
      </c>
      <c r="G60" s="243">
        <f t="shared" si="5"/>
        <v>0</v>
      </c>
      <c r="I60" s="237"/>
      <c r="J60" s="247"/>
      <c r="K60" s="242"/>
      <c r="L60" s="237"/>
      <c r="M60" s="247"/>
      <c r="N60" s="242"/>
      <c r="O60" s="237"/>
      <c r="P60" s="247"/>
      <c r="Q60" s="242"/>
      <c r="R60" s="237"/>
      <c r="S60" s="247"/>
      <c r="T60" s="242" t="str">
        <f t="shared" si="3"/>
        <v/>
      </c>
    </row>
    <row r="61" ht="32.25" customHeight="1" spans="1:20">
      <c r="A61" s="241" t="s">
        <v>3563</v>
      </c>
      <c r="B61" s="241" t="s">
        <v>3375</v>
      </c>
      <c r="C61" s="237"/>
      <c r="D61" s="237"/>
      <c r="E61" s="242" t="str">
        <f ca="1" t="shared" si="4"/>
        <v/>
      </c>
      <c r="G61" s="243">
        <f t="shared" si="5"/>
        <v>0</v>
      </c>
      <c r="I61" s="237"/>
      <c r="J61" s="247"/>
      <c r="K61" s="242"/>
      <c r="L61" s="237"/>
      <c r="M61" s="247"/>
      <c r="N61" s="242"/>
      <c r="O61" s="237"/>
      <c r="P61" s="247"/>
      <c r="Q61" s="242"/>
      <c r="R61" s="237"/>
      <c r="S61" s="247"/>
      <c r="T61" s="242" t="str">
        <f t="shared" si="3"/>
        <v/>
      </c>
    </row>
    <row r="62" s="220" customFormat="1" ht="32.25" customHeight="1" spans="1:23">
      <c r="A62" s="235" t="s">
        <v>3564</v>
      </c>
      <c r="B62" s="236" t="s">
        <v>3565</v>
      </c>
      <c r="C62" s="237"/>
      <c r="D62" s="237"/>
      <c r="E62" s="240" t="str">
        <f ca="1" t="shared" si="4"/>
        <v/>
      </c>
      <c r="G62" s="239">
        <f t="shared" si="5"/>
        <v>0</v>
      </c>
      <c r="H62" s="222"/>
      <c r="I62" s="237"/>
      <c r="J62" s="247"/>
      <c r="K62" s="242"/>
      <c r="L62" s="237">
        <v>1</v>
      </c>
      <c r="M62" s="247">
        <v>2</v>
      </c>
      <c r="N62" s="242"/>
      <c r="O62" s="237"/>
      <c r="P62" s="247"/>
      <c r="Q62" s="242"/>
      <c r="R62" s="237">
        <v>1</v>
      </c>
      <c r="S62" s="247">
        <v>6</v>
      </c>
      <c r="T62" s="242">
        <f t="shared" si="3"/>
        <v>600</v>
      </c>
      <c r="U62" s="222"/>
      <c r="V62" s="222"/>
      <c r="W62" s="222"/>
    </row>
    <row r="63" s="220" customFormat="1" ht="32.25" customHeight="1" spans="1:23">
      <c r="A63" s="235" t="s">
        <v>3524</v>
      </c>
      <c r="B63" s="236" t="s">
        <v>3525</v>
      </c>
      <c r="C63" s="237"/>
      <c r="D63" s="237">
        <v>15000</v>
      </c>
      <c r="E63" s="240" t="str">
        <f ca="1" t="shared" si="4"/>
        <v/>
      </c>
      <c r="G63" s="239">
        <f t="shared" si="5"/>
        <v>15000</v>
      </c>
      <c r="H63" s="222"/>
      <c r="I63" s="237">
        <v>111</v>
      </c>
      <c r="J63" s="247">
        <v>175</v>
      </c>
      <c r="K63" s="242"/>
      <c r="L63" s="237">
        <v>6</v>
      </c>
      <c r="M63" s="247"/>
      <c r="N63" s="242"/>
      <c r="O63" s="237"/>
      <c r="P63" s="247"/>
      <c r="Q63" s="242"/>
      <c r="R63" s="237"/>
      <c r="S63" s="247"/>
      <c r="T63" s="242" t="str">
        <f t="shared" si="3"/>
        <v/>
      </c>
      <c r="U63" s="222"/>
      <c r="V63" s="222"/>
      <c r="W63" s="222"/>
    </row>
    <row r="64" s="220" customFormat="1" ht="32.25" customHeight="1" spans="1:23">
      <c r="A64" s="235" t="s">
        <v>3566</v>
      </c>
      <c r="B64" s="235" t="s">
        <v>3373</v>
      </c>
      <c r="C64" s="237"/>
      <c r="D64" s="237"/>
      <c r="E64" s="240" t="str">
        <f ca="1" t="shared" si="4"/>
        <v/>
      </c>
      <c r="G64" s="239">
        <f t="shared" si="5"/>
        <v>0</v>
      </c>
      <c r="H64" s="222"/>
      <c r="I64" s="247">
        <v>3305</v>
      </c>
      <c r="J64" s="247">
        <v>6562</v>
      </c>
      <c r="K64" s="242"/>
      <c r="L64" s="247"/>
      <c r="M64" s="247">
        <v>7</v>
      </c>
      <c r="N64" s="242"/>
      <c r="O64" s="247">
        <v>768</v>
      </c>
      <c r="P64" s="247">
        <v>935</v>
      </c>
      <c r="Q64" s="242"/>
      <c r="R64" s="247">
        <f>R65</f>
        <v>3958</v>
      </c>
      <c r="S64" s="247">
        <f>S65</f>
        <v>6718</v>
      </c>
      <c r="T64" s="242">
        <f t="shared" si="3"/>
        <v>169.73</v>
      </c>
      <c r="U64" s="222"/>
      <c r="V64" s="222"/>
      <c r="W64" s="222"/>
    </row>
    <row r="65" s="220" customFormat="1" ht="32.25" customHeight="1" spans="1:23">
      <c r="A65" s="235" t="s">
        <v>3567</v>
      </c>
      <c r="B65" s="236" t="s">
        <v>3375</v>
      </c>
      <c r="C65" s="237"/>
      <c r="D65" s="237"/>
      <c r="E65" s="240" t="str">
        <f ca="1" t="shared" si="4"/>
        <v/>
      </c>
      <c r="G65" s="239">
        <f t="shared" si="5"/>
        <v>0</v>
      </c>
      <c r="H65" s="222"/>
      <c r="I65" s="247">
        <v>3305</v>
      </c>
      <c r="J65" s="247">
        <v>5562</v>
      </c>
      <c r="K65" s="242"/>
      <c r="L65" s="247"/>
      <c r="M65" s="247">
        <v>7</v>
      </c>
      <c r="N65" s="242"/>
      <c r="O65" s="247">
        <v>768</v>
      </c>
      <c r="P65" s="247">
        <v>935</v>
      </c>
      <c r="Q65" s="242"/>
      <c r="R65" s="247">
        <v>3958</v>
      </c>
      <c r="S65" s="247">
        <v>6718</v>
      </c>
      <c r="T65" s="242">
        <f t="shared" si="3"/>
        <v>169.73</v>
      </c>
      <c r="U65" s="222"/>
      <c r="V65" s="222"/>
      <c r="W65" s="222"/>
    </row>
    <row r="66" s="220" customFormat="1" ht="32.25" customHeight="1" spans="1:23">
      <c r="A66" s="232" t="s">
        <v>3568</v>
      </c>
      <c r="B66" s="252" t="s">
        <v>3569</v>
      </c>
      <c r="C66" s="237"/>
      <c r="D66" s="237">
        <v>15000</v>
      </c>
      <c r="E66" s="238" t="str">
        <f ca="1" t="shared" si="4"/>
        <v/>
      </c>
      <c r="G66" s="239">
        <f t="shared" si="5"/>
        <v>15000</v>
      </c>
      <c r="H66" s="222"/>
      <c r="I66" s="222"/>
      <c r="J66" s="222">
        <v>1000</v>
      </c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</row>
    <row r="67" ht="32.25" customHeight="1" spans="1:5">
      <c r="A67" s="232" t="s">
        <v>3428</v>
      </c>
      <c r="B67" s="232" t="s">
        <v>3570</v>
      </c>
      <c r="C67" s="253"/>
      <c r="D67" s="247"/>
      <c r="E67" s="247"/>
    </row>
    <row r="68" ht="32.25" customHeight="1" spans="1:5">
      <c r="A68" s="232" t="s">
        <v>3430</v>
      </c>
      <c r="B68" s="232" t="s">
        <v>3431</v>
      </c>
      <c r="C68" s="253"/>
      <c r="D68" s="247"/>
      <c r="E68" s="247"/>
    </row>
    <row r="69" ht="32.25" customHeight="1" spans="1:5">
      <c r="A69" s="232" t="s">
        <v>3432</v>
      </c>
      <c r="B69" s="232" t="s">
        <v>3433</v>
      </c>
      <c r="C69" s="253"/>
      <c r="D69" s="247"/>
      <c r="E69" s="247"/>
    </row>
    <row r="70" ht="32.25" customHeight="1" spans="1:5">
      <c r="A70" s="232" t="s">
        <v>3434</v>
      </c>
      <c r="B70" s="232" t="s">
        <v>3435</v>
      </c>
      <c r="C70" s="253"/>
      <c r="D70" s="247"/>
      <c r="E70" s="247"/>
    </row>
    <row r="71" ht="32.25" customHeight="1" spans="1:5">
      <c r="A71" s="232" t="s">
        <v>3436</v>
      </c>
      <c r="B71" s="232" t="s">
        <v>3437</v>
      </c>
      <c r="C71" s="253"/>
      <c r="D71" s="247"/>
      <c r="E71" s="247"/>
    </row>
    <row r="72" ht="32.25" customHeight="1" spans="1:5">
      <c r="A72" s="232" t="s">
        <v>3450</v>
      </c>
      <c r="B72" s="232" t="s">
        <v>3451</v>
      </c>
      <c r="C72" s="253"/>
      <c r="D72" s="247"/>
      <c r="E72" s="247"/>
    </row>
    <row r="73" ht="32.25" customHeight="1" spans="1:5">
      <c r="A73" s="232" t="s">
        <v>3571</v>
      </c>
      <c r="B73" s="232" t="s">
        <v>3572</v>
      </c>
      <c r="C73" s="253"/>
      <c r="D73" s="247"/>
      <c r="E73" s="247"/>
    </row>
    <row r="74" ht="32.25" customHeight="1" spans="1:5">
      <c r="A74" s="232" t="s">
        <v>3573</v>
      </c>
      <c r="B74" s="232" t="s">
        <v>3574</v>
      </c>
      <c r="C74" s="253"/>
      <c r="D74" s="247"/>
      <c r="E74" s="247"/>
    </row>
    <row r="75" ht="32.25" customHeight="1" spans="1:5">
      <c r="A75" s="232" t="s">
        <v>3575</v>
      </c>
      <c r="B75" s="232" t="s">
        <v>3576</v>
      </c>
      <c r="C75" s="253"/>
      <c r="D75" s="247"/>
      <c r="E75" s="247"/>
    </row>
    <row r="76" ht="32.25" customHeight="1" spans="1:5">
      <c r="A76" s="232" t="s">
        <v>3452</v>
      </c>
      <c r="B76" s="232" t="s">
        <v>3453</v>
      </c>
      <c r="C76" s="253"/>
      <c r="D76" s="247"/>
      <c r="E76" s="247"/>
    </row>
    <row r="77" ht="32.25" customHeight="1" spans="1:5">
      <c r="A77" s="232" t="s">
        <v>3454</v>
      </c>
      <c r="B77" s="232" t="s">
        <v>3455</v>
      </c>
      <c r="C77" s="253"/>
      <c r="D77" s="247"/>
      <c r="E77" s="247"/>
    </row>
    <row r="78" ht="32.25" customHeight="1" spans="1:5">
      <c r="A78" s="232" t="s">
        <v>3456</v>
      </c>
      <c r="B78" s="232" t="s">
        <v>3457</v>
      </c>
      <c r="C78" s="253"/>
      <c r="D78" s="247"/>
      <c r="E78" s="247"/>
    </row>
    <row r="79" ht="32.25" customHeight="1" spans="1:5">
      <c r="A79" s="232" t="s">
        <v>3458</v>
      </c>
      <c r="B79" s="232" t="s">
        <v>3459</v>
      </c>
      <c r="C79" s="253"/>
      <c r="D79" s="247"/>
      <c r="E79" s="247"/>
    </row>
    <row r="80" ht="32.25" customHeight="1" spans="1:5">
      <c r="A80" s="232" t="s">
        <v>3460</v>
      </c>
      <c r="B80" s="232" t="s">
        <v>3461</v>
      </c>
      <c r="C80" s="253"/>
      <c r="D80" s="247"/>
      <c r="E80" s="247"/>
    </row>
    <row r="81" ht="32.25" customHeight="1" spans="1:5">
      <c r="A81" s="232" t="s">
        <v>3462</v>
      </c>
      <c r="B81" s="232" t="s">
        <v>3463</v>
      </c>
      <c r="C81" s="253"/>
      <c r="D81" s="247"/>
      <c r="E81" s="247"/>
    </row>
    <row r="82" ht="32.25" customHeight="1" spans="1:5">
      <c r="A82" s="232" t="s">
        <v>3464</v>
      </c>
      <c r="B82" s="232" t="s">
        <v>3465</v>
      </c>
      <c r="C82" s="253"/>
      <c r="D82" s="247"/>
      <c r="E82" s="247"/>
    </row>
    <row r="83" ht="32.25" customHeight="1" spans="1:5">
      <c r="A83" s="232" t="s">
        <v>3466</v>
      </c>
      <c r="B83" s="232" t="s">
        <v>3467</v>
      </c>
      <c r="C83" s="253"/>
      <c r="D83" s="247"/>
      <c r="E83" s="247"/>
    </row>
    <row r="84" ht="32.25" customHeight="1" spans="1:5">
      <c r="A84" s="232" t="s">
        <v>3468</v>
      </c>
      <c r="B84" s="232" t="s">
        <v>3469</v>
      </c>
      <c r="C84" s="253"/>
      <c r="D84" s="247"/>
      <c r="E84" s="247"/>
    </row>
    <row r="85" ht="32.25" customHeight="1" spans="1:5">
      <c r="A85" s="232" t="s">
        <v>3470</v>
      </c>
      <c r="B85" s="232" t="s">
        <v>3526</v>
      </c>
      <c r="C85" s="253">
        <v>22</v>
      </c>
      <c r="D85" s="247">
        <v>16</v>
      </c>
      <c r="E85" s="247"/>
    </row>
    <row r="86" ht="32.25" customHeight="1" spans="1:5">
      <c r="A86" s="232" t="s">
        <v>3472</v>
      </c>
      <c r="B86" s="232" t="s">
        <v>3473</v>
      </c>
      <c r="C86" s="253"/>
      <c r="D86" s="247"/>
      <c r="E86" s="247"/>
    </row>
    <row r="87" ht="32.25" customHeight="1" spans="1:5">
      <c r="A87" s="232" t="s">
        <v>3474</v>
      </c>
      <c r="B87" s="232" t="s">
        <v>3475</v>
      </c>
      <c r="C87" s="253"/>
      <c r="D87" s="247"/>
      <c r="E87" s="247"/>
    </row>
    <row r="88" ht="32.25" customHeight="1" spans="1:5">
      <c r="A88" s="232" t="s">
        <v>3476</v>
      </c>
      <c r="B88" s="232" t="s">
        <v>3477</v>
      </c>
      <c r="C88" s="253"/>
      <c r="D88" s="247"/>
      <c r="E88" s="247"/>
    </row>
    <row r="89" ht="32.25" customHeight="1" spans="1:5">
      <c r="A89" s="232" t="s">
        <v>3478</v>
      </c>
      <c r="B89" s="232" t="s">
        <v>3479</v>
      </c>
      <c r="C89" s="253">
        <v>22</v>
      </c>
      <c r="D89" s="247"/>
      <c r="E89" s="247"/>
    </row>
    <row r="90" ht="32.25" customHeight="1" spans="1:5">
      <c r="A90" s="232" t="s">
        <v>3480</v>
      </c>
      <c r="B90" s="232" t="s">
        <v>3481</v>
      </c>
      <c r="C90" s="253"/>
      <c r="D90" s="247"/>
      <c r="E90" s="247"/>
    </row>
    <row r="91" ht="32.25" customHeight="1" spans="1:5">
      <c r="A91" s="232" t="s">
        <v>3482</v>
      </c>
      <c r="B91" s="232" t="s">
        <v>3483</v>
      </c>
      <c r="C91" s="253"/>
      <c r="D91" s="247">
        <v>16</v>
      </c>
      <c r="E91" s="247"/>
    </row>
    <row r="92" ht="32.25" customHeight="1" spans="1:5">
      <c r="A92" s="232" t="s">
        <v>3484</v>
      </c>
      <c r="B92" s="232" t="s">
        <v>3485</v>
      </c>
      <c r="C92" s="253"/>
      <c r="D92" s="247"/>
      <c r="E92" s="247"/>
    </row>
    <row r="93" ht="32.25" customHeight="1" spans="1:5">
      <c r="A93" s="232" t="s">
        <v>3486</v>
      </c>
      <c r="B93" s="232" t="s">
        <v>3487</v>
      </c>
      <c r="C93" s="253"/>
      <c r="D93" s="247"/>
      <c r="E93" s="247"/>
    </row>
    <row r="94" ht="32.25" customHeight="1" spans="1:5">
      <c r="A94" s="232" t="s">
        <v>3488</v>
      </c>
      <c r="B94" s="232" t="s">
        <v>3489</v>
      </c>
      <c r="C94" s="253"/>
      <c r="D94" s="247"/>
      <c r="E94" s="247"/>
    </row>
    <row r="95" ht="32.25" customHeight="1" spans="1:5">
      <c r="A95" s="232" t="s">
        <v>3490</v>
      </c>
      <c r="B95" s="232" t="s">
        <v>3491</v>
      </c>
      <c r="C95" s="253"/>
      <c r="D95" s="247"/>
      <c r="E95" s="247"/>
    </row>
    <row r="96" ht="32.25" customHeight="1" spans="1:5">
      <c r="A96" s="232" t="s">
        <v>3492</v>
      </c>
      <c r="B96" s="232" t="s">
        <v>3493</v>
      </c>
      <c r="C96" s="253"/>
      <c r="D96" s="247"/>
      <c r="E96" s="247"/>
    </row>
    <row r="97" ht="32.25" customHeight="1" spans="1:5">
      <c r="A97" s="232" t="s">
        <v>3494</v>
      </c>
      <c r="B97" s="232" t="s">
        <v>3495</v>
      </c>
      <c r="C97" s="253">
        <v>931</v>
      </c>
      <c r="D97" s="247">
        <v>1261</v>
      </c>
      <c r="E97" s="247"/>
    </row>
    <row r="98" ht="32.25" customHeight="1" spans="1:5">
      <c r="A98" s="232" t="s">
        <v>3496</v>
      </c>
      <c r="B98" s="232" t="s">
        <v>3497</v>
      </c>
      <c r="C98" s="253">
        <v>931</v>
      </c>
      <c r="D98" s="247">
        <v>1261</v>
      </c>
      <c r="E98" s="247"/>
    </row>
    <row r="99" ht="32.25" customHeight="1" spans="1:5">
      <c r="A99" s="232" t="s">
        <v>3577</v>
      </c>
      <c r="B99" s="232" t="s">
        <v>3498</v>
      </c>
      <c r="C99" s="253"/>
      <c r="D99" s="247"/>
      <c r="E99" s="247"/>
    </row>
    <row r="100" ht="32.25" customHeight="1" spans="1:5">
      <c r="A100" s="232" t="s">
        <v>3578</v>
      </c>
      <c r="B100" s="232" t="s">
        <v>3579</v>
      </c>
      <c r="C100" s="247"/>
      <c r="D100" s="247"/>
      <c r="E100" s="247"/>
    </row>
    <row r="101" ht="32.25" customHeight="1" spans="1:5">
      <c r="A101" s="232" t="s">
        <v>3580</v>
      </c>
      <c r="B101" s="232" t="s">
        <v>3581</v>
      </c>
      <c r="C101" s="247"/>
      <c r="D101" s="247"/>
      <c r="E101" s="247"/>
    </row>
    <row r="102" ht="32.25" customHeight="1" spans="1:5">
      <c r="A102" s="232" t="s">
        <v>3582</v>
      </c>
      <c r="B102" s="232" t="s">
        <v>3583</v>
      </c>
      <c r="C102" s="247"/>
      <c r="D102" s="247"/>
      <c r="E102" s="247"/>
    </row>
  </sheetData>
  <mergeCells count="3">
    <mergeCell ref="A1:B1"/>
    <mergeCell ref="A2:E2"/>
    <mergeCell ref="D3:E3"/>
  </mergeCells>
  <pageMargins left="0.707638888888889" right="0.707638888888889" top="0.747916666666667" bottom="0.747916666666667" header="0.313888888888889" footer="0.313888888888889"/>
  <pageSetup paperSize="9" scale="95" fitToHeight="104" orientation="portrait"/>
  <headerFooter>
    <oddFooter>&amp;C第&amp;P页/共&amp;N页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F19"/>
  <sheetViews>
    <sheetView workbookViewId="0">
      <selection activeCell="E7" sqref="E7"/>
    </sheetView>
  </sheetViews>
  <sheetFormatPr defaultColWidth="9" defaultRowHeight="14.25" outlineLevelCol="5"/>
  <cols>
    <col min="1" max="1" width="8.75" style="198" customWidth="1"/>
    <col min="2" max="2" width="21.375" style="199" customWidth="1"/>
    <col min="3" max="3" width="22" style="199" customWidth="1"/>
    <col min="4" max="4" width="37.625" style="199" customWidth="1"/>
    <col min="5" max="5" width="15.625" style="198" customWidth="1"/>
    <col min="6" max="6" width="15.375" style="198" customWidth="1"/>
    <col min="7" max="16384" width="9" style="198"/>
  </cols>
  <sheetData>
    <row r="1" ht="24.75" customHeight="1" spans="1:2">
      <c r="A1" s="200" t="s">
        <v>3584</v>
      </c>
      <c r="B1" s="200"/>
    </row>
    <row r="2" ht="22.5" spans="1:6">
      <c r="A2" s="201" t="s">
        <v>3585</v>
      </c>
      <c r="B2" s="201"/>
      <c r="C2" s="201"/>
      <c r="D2" s="201"/>
      <c r="E2" s="201"/>
      <c r="F2" s="201"/>
    </row>
    <row r="3" ht="18.75" spans="2:5">
      <c r="B3" s="202"/>
      <c r="C3" s="202"/>
      <c r="D3" s="202"/>
      <c r="E3" s="203" t="s">
        <v>5</v>
      </c>
    </row>
    <row r="4" s="195" customFormat="1" ht="30" customHeight="1" spans="1:6">
      <c r="A4" s="204" t="s">
        <v>3500</v>
      </c>
      <c r="B4" s="205" t="s">
        <v>3272</v>
      </c>
      <c r="C4" s="205" t="s">
        <v>3273</v>
      </c>
      <c r="D4" s="205" t="s">
        <v>3279</v>
      </c>
      <c r="E4" s="206" t="s">
        <v>2670</v>
      </c>
      <c r="F4" s="204" t="s">
        <v>3280</v>
      </c>
    </row>
    <row r="5" s="196" customFormat="1" ht="30" customHeight="1" spans="1:6">
      <c r="A5" s="207" t="s">
        <v>3502</v>
      </c>
      <c r="B5" s="207"/>
      <c r="C5" s="207"/>
      <c r="D5" s="207"/>
      <c r="E5" s="208">
        <f>SUM(E6:E19)/2</f>
        <v>31934</v>
      </c>
      <c r="F5" s="208">
        <f>SUM(F6:F19)/2</f>
        <v>15000</v>
      </c>
    </row>
    <row r="6" s="197" customFormat="1" ht="34.5" customHeight="1" spans="1:6">
      <c r="A6" s="209" t="s">
        <v>3503</v>
      </c>
      <c r="B6" s="210"/>
      <c r="C6" s="211"/>
      <c r="D6" s="211"/>
      <c r="E6" s="212">
        <f>SUM(E7:E14)</f>
        <v>15274</v>
      </c>
      <c r="F6" s="212">
        <f>SUM(F7:F12)</f>
        <v>0</v>
      </c>
    </row>
    <row r="7" s="197" customFormat="1" ht="34.5" customHeight="1" spans="1:6">
      <c r="A7" s="209" t="s">
        <v>3586</v>
      </c>
      <c r="B7" s="181" t="s">
        <v>3587</v>
      </c>
      <c r="C7" s="213" t="s">
        <v>3291</v>
      </c>
      <c r="D7" s="213" t="s">
        <v>3588</v>
      </c>
      <c r="E7" s="212">
        <v>874</v>
      </c>
      <c r="F7" s="184"/>
    </row>
    <row r="8" s="196" customFormat="1" ht="34.5" customHeight="1" spans="1:6">
      <c r="A8" s="209" t="s">
        <v>3586</v>
      </c>
      <c r="B8" s="182" t="s">
        <v>3589</v>
      </c>
      <c r="C8" s="213" t="s">
        <v>3291</v>
      </c>
      <c r="D8" s="214" t="s">
        <v>3590</v>
      </c>
      <c r="E8" s="215">
        <v>1279</v>
      </c>
      <c r="F8" s="184"/>
    </row>
    <row r="9" s="196" customFormat="1" ht="34.5" customHeight="1" spans="1:6">
      <c r="A9" s="209" t="s">
        <v>3586</v>
      </c>
      <c r="B9" s="182" t="s">
        <v>3591</v>
      </c>
      <c r="C9" s="213" t="s">
        <v>3291</v>
      </c>
      <c r="D9" s="214" t="s">
        <v>3592</v>
      </c>
      <c r="E9" s="215">
        <v>874</v>
      </c>
      <c r="F9" s="184"/>
    </row>
    <row r="10" s="196" customFormat="1" ht="34.5" customHeight="1" spans="1:6">
      <c r="A10" s="209" t="s">
        <v>3586</v>
      </c>
      <c r="B10" s="182" t="s">
        <v>3593</v>
      </c>
      <c r="C10" s="213" t="s">
        <v>3291</v>
      </c>
      <c r="D10" s="214" t="s">
        <v>3594</v>
      </c>
      <c r="E10" s="215">
        <v>7625</v>
      </c>
      <c r="F10" s="184"/>
    </row>
    <row r="11" s="196" customFormat="1" ht="34.5" customHeight="1" spans="1:6">
      <c r="A11" s="209" t="s">
        <v>3586</v>
      </c>
      <c r="B11" s="182" t="s">
        <v>3595</v>
      </c>
      <c r="C11" s="213" t="s">
        <v>3291</v>
      </c>
      <c r="D11" s="214" t="s">
        <v>3596</v>
      </c>
      <c r="E11" s="215">
        <v>1311</v>
      </c>
      <c r="F11" s="184"/>
    </row>
    <row r="12" s="196" customFormat="1" ht="34.5" customHeight="1" spans="1:6">
      <c r="A12" s="209" t="s">
        <v>3586</v>
      </c>
      <c r="B12" s="182" t="s">
        <v>3597</v>
      </c>
      <c r="C12" s="213" t="s">
        <v>3291</v>
      </c>
      <c r="D12" s="214" t="s">
        <v>3598</v>
      </c>
      <c r="E12" s="215">
        <v>900</v>
      </c>
      <c r="F12" s="184"/>
    </row>
    <row r="13" s="196" customFormat="1" ht="34.5" customHeight="1" spans="1:6">
      <c r="A13" s="209" t="s">
        <v>3586</v>
      </c>
      <c r="B13" s="182" t="s">
        <v>3599</v>
      </c>
      <c r="C13" s="213" t="s">
        <v>3291</v>
      </c>
      <c r="D13" s="214" t="s">
        <v>3600</v>
      </c>
      <c r="E13" s="215">
        <v>1311</v>
      </c>
      <c r="F13" s="184"/>
    </row>
    <row r="14" s="196" customFormat="1" ht="34.5" customHeight="1" spans="1:6">
      <c r="A14" s="209" t="s">
        <v>3601</v>
      </c>
      <c r="B14" s="182" t="s">
        <v>3602</v>
      </c>
      <c r="C14" s="213" t="s">
        <v>3294</v>
      </c>
      <c r="D14" s="214" t="s">
        <v>3603</v>
      </c>
      <c r="E14" s="215">
        <v>1100</v>
      </c>
      <c r="F14" s="184"/>
    </row>
    <row r="15" s="197" customFormat="1" ht="34.5" customHeight="1" spans="1:6">
      <c r="A15" s="209" t="s">
        <v>3504</v>
      </c>
      <c r="B15" s="210"/>
      <c r="C15" s="211"/>
      <c r="D15" s="211"/>
      <c r="E15" s="215">
        <f>SUM(E16:E17)</f>
        <v>1660</v>
      </c>
      <c r="F15" s="184"/>
    </row>
    <row r="16" s="196" customFormat="1" ht="34.5" customHeight="1" spans="1:6">
      <c r="A16" s="183" t="s">
        <v>3604</v>
      </c>
      <c r="B16" s="186" t="s">
        <v>3605</v>
      </c>
      <c r="C16" s="216" t="s">
        <v>3606</v>
      </c>
      <c r="D16" s="216" t="s">
        <v>3607</v>
      </c>
      <c r="E16" s="217">
        <v>778</v>
      </c>
      <c r="F16" s="184"/>
    </row>
    <row r="17" s="196" customFormat="1" ht="34.5" customHeight="1" spans="1:6">
      <c r="A17" s="183" t="s">
        <v>3604</v>
      </c>
      <c r="B17" s="186" t="s">
        <v>3608</v>
      </c>
      <c r="C17" s="216" t="s">
        <v>3606</v>
      </c>
      <c r="D17" s="216" t="s">
        <v>3609</v>
      </c>
      <c r="E17" s="217">
        <v>882</v>
      </c>
      <c r="F17" s="184"/>
    </row>
    <row r="18" s="197" customFormat="1" ht="34.5" customHeight="1" spans="1:6">
      <c r="A18" s="209" t="s">
        <v>3610</v>
      </c>
      <c r="B18" s="210"/>
      <c r="C18" s="211"/>
      <c r="D18" s="211"/>
      <c r="E18" s="217">
        <f>SUM(E19)</f>
        <v>15000</v>
      </c>
      <c r="F18" s="184">
        <v>15000</v>
      </c>
    </row>
    <row r="19" s="196" customFormat="1" ht="34.5" customHeight="1" spans="1:6">
      <c r="A19" s="183" t="s">
        <v>3611</v>
      </c>
      <c r="B19" s="182" t="s">
        <v>3612</v>
      </c>
      <c r="C19" s="214" t="s">
        <v>3291</v>
      </c>
      <c r="D19" s="214" t="s">
        <v>3613</v>
      </c>
      <c r="E19" s="215">
        <v>15000</v>
      </c>
      <c r="F19" s="184">
        <v>15000</v>
      </c>
    </row>
  </sheetData>
  <mergeCells count="6">
    <mergeCell ref="A1:B1"/>
    <mergeCell ref="A2:F2"/>
    <mergeCell ref="A5:C5"/>
    <mergeCell ref="A6:C6"/>
    <mergeCell ref="A15:C15"/>
    <mergeCell ref="A18:C18"/>
  </mergeCells>
  <pageMargins left="0.707638888888889" right="0.707638888888889" top="0.747916666666667" bottom="0.747916666666667" header="0.313888888888889" footer="0.313888888888889"/>
  <pageSetup paperSize="9" scale="68" fitToHeight="104" orientation="portrait"/>
  <headerFooter>
    <oddFooter>&amp;C第&amp;P页/共&amp;N页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D22"/>
  <sheetViews>
    <sheetView workbookViewId="0">
      <selection activeCell="A2" sqref="A2:D22"/>
    </sheetView>
  </sheetViews>
  <sheetFormatPr defaultColWidth="9" defaultRowHeight="13.5" outlineLevelCol="3"/>
  <cols>
    <col min="1" max="1" width="23.125" customWidth="1"/>
    <col min="2" max="2" width="16.125" customWidth="1"/>
    <col min="3" max="3" width="16.5" customWidth="1"/>
    <col min="4" max="4" width="24.875" customWidth="1"/>
  </cols>
  <sheetData>
    <row r="1" ht="22.5" customHeight="1" spans="1:1">
      <c r="A1" s="174" t="s">
        <v>3614</v>
      </c>
    </row>
    <row r="2" ht="29.25" customHeight="1" spans="1:4">
      <c r="A2" s="191" t="s">
        <v>3615</v>
      </c>
      <c r="B2" s="191"/>
      <c r="C2" s="191"/>
      <c r="D2" s="191"/>
    </row>
    <row r="3" ht="30.75" customHeight="1" spans="4:4">
      <c r="D3" s="192" t="s">
        <v>5</v>
      </c>
    </row>
    <row r="4" s="190" customFormat="1" ht="29.25" customHeight="1" spans="1:4">
      <c r="A4" s="193" t="s">
        <v>3272</v>
      </c>
      <c r="B4" s="193" t="s">
        <v>3273</v>
      </c>
      <c r="C4" s="193" t="s">
        <v>3274</v>
      </c>
      <c r="D4" s="193" t="s">
        <v>3275</v>
      </c>
    </row>
    <row r="5" ht="33.75" customHeight="1" spans="1:4">
      <c r="A5" s="194" t="s">
        <v>3612</v>
      </c>
      <c r="B5" s="194" t="s">
        <v>3291</v>
      </c>
      <c r="C5" s="194" t="s">
        <v>3616</v>
      </c>
      <c r="D5" s="194">
        <v>15000</v>
      </c>
    </row>
    <row r="6" ht="31.5" customHeight="1" spans="1:4">
      <c r="A6" s="194"/>
      <c r="B6" s="194"/>
      <c r="C6" s="194"/>
      <c r="D6" s="194"/>
    </row>
    <row r="7" ht="32.25" customHeight="1" spans="1:4">
      <c r="A7" s="194"/>
      <c r="B7" s="194"/>
      <c r="C7" s="194"/>
      <c r="D7" s="194"/>
    </row>
    <row r="8" ht="27" customHeight="1" spans="1:4">
      <c r="A8" s="194"/>
      <c r="B8" s="194"/>
      <c r="C8" s="194"/>
      <c r="D8" s="194"/>
    </row>
    <row r="9" ht="33" customHeight="1" spans="1:4">
      <c r="A9" s="194"/>
      <c r="B9" s="194"/>
      <c r="C9" s="194"/>
      <c r="D9" s="194"/>
    </row>
    <row r="10" ht="31.5" customHeight="1" spans="1:4">
      <c r="A10" s="194"/>
      <c r="B10" s="194"/>
      <c r="C10" s="194"/>
      <c r="D10" s="194"/>
    </row>
    <row r="11" ht="14.25" spans="1:4">
      <c r="A11" s="194"/>
      <c r="B11" s="194"/>
      <c r="C11" s="194"/>
      <c r="D11" s="194"/>
    </row>
    <row r="12" ht="14.25" spans="1:4">
      <c r="A12" s="194"/>
      <c r="B12" s="194"/>
      <c r="C12" s="194"/>
      <c r="D12" s="194"/>
    </row>
    <row r="13" ht="14.25" spans="1:4">
      <c r="A13" s="194"/>
      <c r="B13" s="194"/>
      <c r="C13" s="194"/>
      <c r="D13" s="194"/>
    </row>
    <row r="14" ht="14.25" spans="1:4">
      <c r="A14" s="194"/>
      <c r="B14" s="194"/>
      <c r="C14" s="194"/>
      <c r="D14" s="194"/>
    </row>
    <row r="15" ht="14.25" spans="1:4">
      <c r="A15" s="194"/>
      <c r="B15" s="194"/>
      <c r="C15" s="194"/>
      <c r="D15" s="194"/>
    </row>
    <row r="16" ht="14.25" spans="1:4">
      <c r="A16" s="194"/>
      <c r="B16" s="194"/>
      <c r="C16" s="194"/>
      <c r="D16" s="194"/>
    </row>
    <row r="17" ht="14.25" spans="1:4">
      <c r="A17" s="194"/>
      <c r="B17" s="194"/>
      <c r="C17" s="194"/>
      <c r="D17" s="194"/>
    </row>
    <row r="18" ht="14.25" spans="1:4">
      <c r="A18" s="194"/>
      <c r="B18" s="194"/>
      <c r="C18" s="194"/>
      <c r="D18" s="194"/>
    </row>
    <row r="19" ht="14.25" spans="1:4">
      <c r="A19" s="194"/>
      <c r="B19" s="194"/>
      <c r="C19" s="194"/>
      <c r="D19" s="194"/>
    </row>
    <row r="20" ht="14.25" spans="1:4">
      <c r="A20" s="194"/>
      <c r="B20" s="194"/>
      <c r="C20" s="194"/>
      <c r="D20" s="194"/>
    </row>
    <row r="21" ht="14.25" spans="1:4">
      <c r="A21" s="194"/>
      <c r="B21" s="194"/>
      <c r="C21" s="194"/>
      <c r="D21" s="194"/>
    </row>
    <row r="22" ht="14.25" spans="1:4">
      <c r="A22" s="194"/>
      <c r="B22" s="194"/>
      <c r="C22" s="194"/>
      <c r="D22" s="194"/>
    </row>
  </sheetData>
  <mergeCells count="1">
    <mergeCell ref="A2:D2"/>
  </mergeCells>
  <pageMargins left="0.699305555555556" right="0.699305555555556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C210"/>
  <sheetViews>
    <sheetView view="pageBreakPreview" zoomScaleNormal="100" zoomScaleSheetLayoutView="100" workbookViewId="0">
      <pane ySplit="4" topLeftCell="A5" activePane="bottomLeft" state="frozen"/>
      <selection/>
      <selection pane="bottomLeft" activeCell="I8" sqref="I8"/>
    </sheetView>
  </sheetViews>
  <sheetFormatPr defaultColWidth="9" defaultRowHeight="15.75" outlineLevelCol="2"/>
  <cols>
    <col min="1" max="1" width="60.625" style="173" customWidth="1"/>
    <col min="2" max="2" width="19.375" style="173" customWidth="1"/>
    <col min="3" max="3" width="12.875" style="173" hidden="1" customWidth="1"/>
    <col min="4" max="16384" width="9" style="173"/>
  </cols>
  <sheetData>
    <row r="1" s="169" customFormat="1" ht="24.95" customHeight="1" spans="1:1">
      <c r="A1" s="174"/>
    </row>
    <row r="2" s="170" customFormat="1" ht="24.95" customHeight="1" spans="1:3">
      <c r="A2" s="175" t="s">
        <v>3617</v>
      </c>
      <c r="B2" s="175"/>
      <c r="C2" s="175"/>
    </row>
    <row r="3" ht="24.95" customHeight="1" spans="2:2">
      <c r="B3" s="176" t="s">
        <v>3302</v>
      </c>
    </row>
    <row r="4" s="171" customFormat="1" ht="25.5" customHeight="1" spans="1:3">
      <c r="A4" s="177" t="s">
        <v>3096</v>
      </c>
      <c r="B4" s="177" t="s">
        <v>2670</v>
      </c>
      <c r="C4" s="177" t="s">
        <v>2671</v>
      </c>
    </row>
    <row r="5" s="172" customFormat="1" ht="25.5" customHeight="1" spans="1:3">
      <c r="A5" s="178" t="s">
        <v>3503</v>
      </c>
      <c r="B5" s="179">
        <v>15274</v>
      </c>
      <c r="C5" s="180" t="e">
        <v>#REF!</v>
      </c>
    </row>
    <row r="6" s="172" customFormat="1" ht="25.5" customHeight="1" spans="1:3">
      <c r="A6" s="181" t="s">
        <v>3587</v>
      </c>
      <c r="B6" s="179">
        <v>874</v>
      </c>
      <c r="C6" s="180" t="e">
        <v>#REF!</v>
      </c>
    </row>
    <row r="7" s="172" customFormat="1" ht="25.5" customHeight="1" spans="1:3">
      <c r="A7" s="182" t="s">
        <v>3589</v>
      </c>
      <c r="B7" s="179">
        <v>1279</v>
      </c>
      <c r="C7" s="180"/>
    </row>
    <row r="8" s="172" customFormat="1" ht="25.5" customHeight="1" spans="1:3">
      <c r="A8" s="182" t="s">
        <v>3591</v>
      </c>
      <c r="B8" s="179">
        <v>874</v>
      </c>
      <c r="C8" s="180" t="e">
        <v>#REF!</v>
      </c>
    </row>
    <row r="9" s="172" customFormat="1" ht="25.5" customHeight="1" spans="1:3">
      <c r="A9" s="182" t="s">
        <v>3593</v>
      </c>
      <c r="B9" s="179">
        <v>7625</v>
      </c>
      <c r="C9" s="180" t="e">
        <v>#REF!</v>
      </c>
    </row>
    <row r="10" s="172" customFormat="1" ht="25.5" customHeight="1" spans="1:3">
      <c r="A10" s="182" t="s">
        <v>3595</v>
      </c>
      <c r="B10" s="179">
        <v>1311</v>
      </c>
      <c r="C10" s="180"/>
    </row>
    <row r="11" s="172" customFormat="1" ht="25.5" customHeight="1" spans="1:3">
      <c r="A11" s="182" t="s">
        <v>3597</v>
      </c>
      <c r="B11" s="179">
        <v>900</v>
      </c>
      <c r="C11" s="180" t="e">
        <v>#REF!</v>
      </c>
    </row>
    <row r="12" s="172" customFormat="1" ht="25.5" customHeight="1" spans="1:3">
      <c r="A12" s="182" t="s">
        <v>3599</v>
      </c>
      <c r="B12" s="179">
        <v>1311</v>
      </c>
      <c r="C12" s="180" t="e">
        <v>#REF!</v>
      </c>
    </row>
    <row r="13" s="172" customFormat="1" ht="25.5" customHeight="1" spans="1:3">
      <c r="A13" s="182" t="s">
        <v>3602</v>
      </c>
      <c r="B13" s="179">
        <v>1100</v>
      </c>
      <c r="C13" s="180" t="e">
        <v>#REF!</v>
      </c>
    </row>
    <row r="14" s="172" customFormat="1" ht="25.5" customHeight="1" spans="1:3">
      <c r="A14" s="183" t="s">
        <v>3504</v>
      </c>
      <c r="B14" s="184">
        <v>1660</v>
      </c>
      <c r="C14" s="185"/>
    </row>
    <row r="15" s="172" customFormat="1" ht="25.5" customHeight="1" spans="1:3">
      <c r="A15" s="186" t="s">
        <v>3605</v>
      </c>
      <c r="B15" s="179">
        <v>778</v>
      </c>
      <c r="C15" s="187"/>
    </row>
    <row r="16" s="172" customFormat="1" ht="25.5" customHeight="1" spans="1:3">
      <c r="A16" s="186" t="s">
        <v>3608</v>
      </c>
      <c r="B16" s="188">
        <v>882</v>
      </c>
      <c r="C16" s="187"/>
    </row>
    <row r="17" s="172" customFormat="1" ht="25.5" customHeight="1" spans="1:3">
      <c r="A17" s="178" t="s">
        <v>3610</v>
      </c>
      <c r="B17" s="188">
        <v>15000</v>
      </c>
      <c r="C17" s="187"/>
    </row>
    <row r="18" s="172" customFormat="1" ht="25.5" customHeight="1" spans="1:3">
      <c r="A18" s="182" t="s">
        <v>3612</v>
      </c>
      <c r="B18" s="188">
        <v>15000</v>
      </c>
      <c r="C18" s="187"/>
    </row>
    <row r="19" ht="13.5" spans="1:3">
      <c r="A19" s="189"/>
      <c r="B19" s="189"/>
      <c r="C19" s="189"/>
    </row>
    <row r="20" ht="13.5" spans="1:3">
      <c r="A20" s="189"/>
      <c r="B20" s="189"/>
      <c r="C20" s="189"/>
    </row>
    <row r="21" ht="13.5" spans="1:3">
      <c r="A21" s="189"/>
      <c r="B21" s="189"/>
      <c r="C21" s="189"/>
    </row>
    <row r="22" ht="13.5" spans="1:3">
      <c r="A22" s="189"/>
      <c r="B22" s="189"/>
      <c r="C22" s="189"/>
    </row>
    <row r="23" ht="13.5" spans="1:3">
      <c r="A23" s="189"/>
      <c r="B23" s="189"/>
      <c r="C23" s="189"/>
    </row>
    <row r="24" ht="13.5" spans="1:3">
      <c r="A24" s="189"/>
      <c r="B24" s="189"/>
      <c r="C24" s="189"/>
    </row>
    <row r="25" ht="13.5" spans="1:3">
      <c r="A25" s="189"/>
      <c r="B25" s="189"/>
      <c r="C25" s="189"/>
    </row>
    <row r="26" ht="13.5" spans="1:3">
      <c r="A26" s="189"/>
      <c r="B26" s="189"/>
      <c r="C26" s="189"/>
    </row>
    <row r="27" ht="13.5" spans="1:3">
      <c r="A27" s="189"/>
      <c r="B27" s="189"/>
      <c r="C27" s="189"/>
    </row>
    <row r="28" ht="13.5" spans="1:3">
      <c r="A28" s="189"/>
      <c r="B28" s="189"/>
      <c r="C28" s="189"/>
    </row>
    <row r="29" ht="13.5" spans="1:3">
      <c r="A29" s="189"/>
      <c r="B29" s="189"/>
      <c r="C29" s="189"/>
    </row>
    <row r="30" ht="13.5" spans="1:3">
      <c r="A30" s="189"/>
      <c r="B30" s="189"/>
      <c r="C30" s="189"/>
    </row>
    <row r="31" ht="13.5" spans="1:3">
      <c r="A31" s="189"/>
      <c r="B31" s="189"/>
      <c r="C31" s="189"/>
    </row>
    <row r="32" ht="13.5" spans="1:3">
      <c r="A32" s="189"/>
      <c r="B32" s="189"/>
      <c r="C32" s="189"/>
    </row>
    <row r="33" ht="13.5" spans="1:3">
      <c r="A33" s="189"/>
      <c r="B33" s="189"/>
      <c r="C33" s="189"/>
    </row>
    <row r="34" ht="13.5" spans="1:3">
      <c r="A34" s="189"/>
      <c r="B34" s="189"/>
      <c r="C34" s="189"/>
    </row>
    <row r="35" ht="13.5" spans="1:3">
      <c r="A35" s="189"/>
      <c r="B35" s="189"/>
      <c r="C35" s="189"/>
    </row>
    <row r="36" ht="13.5" spans="1:3">
      <c r="A36" s="189"/>
      <c r="B36" s="189"/>
      <c r="C36" s="189"/>
    </row>
    <row r="37" ht="13.5" spans="1:3">
      <c r="A37" s="189"/>
      <c r="B37" s="189"/>
      <c r="C37" s="189"/>
    </row>
    <row r="38" ht="13.5" spans="1:3">
      <c r="A38" s="189"/>
      <c r="B38" s="189"/>
      <c r="C38" s="189"/>
    </row>
    <row r="39" ht="13.5" spans="1:3">
      <c r="A39" s="189"/>
      <c r="B39" s="189"/>
      <c r="C39" s="189"/>
    </row>
    <row r="40" ht="13.5" spans="1:3">
      <c r="A40" s="189"/>
      <c r="B40" s="189"/>
      <c r="C40" s="189"/>
    </row>
    <row r="41" ht="13.5" spans="1:3">
      <c r="A41" s="189"/>
      <c r="B41" s="189"/>
      <c r="C41" s="189"/>
    </row>
    <row r="42" ht="13.5" spans="1:3">
      <c r="A42" s="189"/>
      <c r="B42" s="189"/>
      <c r="C42" s="189"/>
    </row>
    <row r="43" ht="13.5" spans="1:3">
      <c r="A43" s="189"/>
      <c r="B43" s="189"/>
      <c r="C43" s="189"/>
    </row>
    <row r="44" ht="13.5" spans="1:3">
      <c r="A44" s="189"/>
      <c r="B44" s="189"/>
      <c r="C44" s="189"/>
    </row>
    <row r="45" ht="13.5" spans="1:3">
      <c r="A45" s="189"/>
      <c r="B45" s="189"/>
      <c r="C45" s="189"/>
    </row>
    <row r="46" ht="13.5" spans="1:3">
      <c r="A46" s="189"/>
      <c r="B46" s="189"/>
      <c r="C46" s="189"/>
    </row>
    <row r="47" ht="13.5" spans="1:3">
      <c r="A47" s="189"/>
      <c r="B47" s="189"/>
      <c r="C47" s="189"/>
    </row>
    <row r="48" ht="13.5" spans="1:3">
      <c r="A48" s="189"/>
      <c r="B48" s="189"/>
      <c r="C48" s="189"/>
    </row>
    <row r="49" ht="13.5" spans="1:3">
      <c r="A49" s="189"/>
      <c r="B49" s="189"/>
      <c r="C49" s="189"/>
    </row>
    <row r="50" ht="13.5" spans="1:3">
      <c r="A50" s="189"/>
      <c r="B50" s="189"/>
      <c r="C50" s="189"/>
    </row>
    <row r="51" ht="13.5" spans="1:3">
      <c r="A51" s="189"/>
      <c r="B51" s="189"/>
      <c r="C51" s="189"/>
    </row>
    <row r="52" ht="13.5" spans="1:3">
      <c r="A52" s="189"/>
      <c r="B52" s="189"/>
      <c r="C52" s="189"/>
    </row>
    <row r="53" ht="13.5" spans="1:3">
      <c r="A53" s="189"/>
      <c r="B53" s="189"/>
      <c r="C53" s="189"/>
    </row>
    <row r="54" ht="13.5" spans="1:3">
      <c r="A54" s="189"/>
      <c r="B54" s="189"/>
      <c r="C54" s="189"/>
    </row>
    <row r="55" ht="13.5" spans="1:3">
      <c r="A55" s="189"/>
      <c r="B55" s="189"/>
      <c r="C55" s="189"/>
    </row>
    <row r="56" ht="13.5" spans="1:3">
      <c r="A56" s="189"/>
      <c r="B56" s="189"/>
      <c r="C56" s="189"/>
    </row>
    <row r="57" ht="13.5" spans="1:3">
      <c r="A57" s="189"/>
      <c r="B57" s="189"/>
      <c r="C57" s="189"/>
    </row>
    <row r="58" ht="13.5" spans="1:3">
      <c r="A58" s="189"/>
      <c r="B58" s="189"/>
      <c r="C58" s="189"/>
    </row>
    <row r="59" ht="13.5" spans="1:3">
      <c r="A59" s="189"/>
      <c r="B59" s="189"/>
      <c r="C59" s="189"/>
    </row>
    <row r="60" ht="13.5" spans="1:3">
      <c r="A60" s="189"/>
      <c r="B60" s="189"/>
      <c r="C60" s="189"/>
    </row>
    <row r="61" ht="13.5" spans="1:3">
      <c r="A61" s="189"/>
      <c r="B61" s="189"/>
      <c r="C61" s="189"/>
    </row>
    <row r="62" ht="13.5" spans="1:3">
      <c r="A62" s="189"/>
      <c r="B62" s="189"/>
      <c r="C62" s="189"/>
    </row>
    <row r="63" ht="13.5" spans="1:3">
      <c r="A63" s="189"/>
      <c r="B63" s="189"/>
      <c r="C63" s="189"/>
    </row>
    <row r="64" ht="13.5" spans="1:3">
      <c r="A64" s="189"/>
      <c r="B64" s="189"/>
      <c r="C64" s="189"/>
    </row>
    <row r="65" ht="13.5" spans="1:3">
      <c r="A65" s="189"/>
      <c r="B65" s="189"/>
      <c r="C65" s="189"/>
    </row>
    <row r="66" ht="13.5" spans="1:3">
      <c r="A66" s="189"/>
      <c r="B66" s="189"/>
      <c r="C66" s="189"/>
    </row>
    <row r="67" ht="13.5" spans="1:3">
      <c r="A67" s="189"/>
      <c r="B67" s="189"/>
      <c r="C67" s="189"/>
    </row>
    <row r="68" ht="13.5" spans="1:3">
      <c r="A68" s="189"/>
      <c r="B68" s="189"/>
      <c r="C68" s="189"/>
    </row>
    <row r="69" ht="13.5" spans="1:3">
      <c r="A69" s="189"/>
      <c r="B69" s="189"/>
      <c r="C69" s="189"/>
    </row>
    <row r="70" ht="13.5" spans="1:3">
      <c r="A70" s="189"/>
      <c r="B70" s="189"/>
      <c r="C70" s="189"/>
    </row>
    <row r="71" ht="13.5" spans="1:3">
      <c r="A71" s="189"/>
      <c r="B71" s="189"/>
      <c r="C71" s="189"/>
    </row>
    <row r="72" ht="13.5" spans="1:3">
      <c r="A72" s="189"/>
      <c r="B72" s="189"/>
      <c r="C72" s="189"/>
    </row>
    <row r="73" ht="13.5" spans="1:3">
      <c r="A73" s="189"/>
      <c r="B73" s="189"/>
      <c r="C73" s="189"/>
    </row>
    <row r="74" ht="13.5" spans="1:3">
      <c r="A74" s="189"/>
      <c r="B74" s="189"/>
      <c r="C74" s="189"/>
    </row>
    <row r="75" ht="13.5" spans="1:3">
      <c r="A75" s="189"/>
      <c r="B75" s="189"/>
      <c r="C75" s="189"/>
    </row>
    <row r="76" ht="13.5" spans="1:3">
      <c r="A76" s="189"/>
      <c r="B76" s="189"/>
      <c r="C76" s="189"/>
    </row>
    <row r="77" ht="13.5" spans="1:3">
      <c r="A77" s="189"/>
      <c r="B77" s="189"/>
      <c r="C77" s="189"/>
    </row>
    <row r="78" ht="13.5" spans="1:3">
      <c r="A78" s="189"/>
      <c r="B78" s="189"/>
      <c r="C78" s="189"/>
    </row>
    <row r="79" ht="13.5" spans="1:3">
      <c r="A79" s="189"/>
      <c r="B79" s="189"/>
      <c r="C79" s="189"/>
    </row>
    <row r="80" ht="13.5" spans="1:3">
      <c r="A80" s="189"/>
      <c r="B80" s="189"/>
      <c r="C80" s="189"/>
    </row>
    <row r="81" ht="13.5" spans="1:3">
      <c r="A81" s="189"/>
      <c r="B81" s="189"/>
      <c r="C81" s="189"/>
    </row>
    <row r="82" ht="13.5" spans="1:3">
      <c r="A82" s="189"/>
      <c r="B82" s="189"/>
      <c r="C82" s="189"/>
    </row>
    <row r="83" ht="13.5" spans="1:3">
      <c r="A83" s="189"/>
      <c r="B83" s="189"/>
      <c r="C83" s="189"/>
    </row>
    <row r="84" ht="13.5" spans="1:3">
      <c r="A84" s="189"/>
      <c r="B84" s="189"/>
      <c r="C84" s="189"/>
    </row>
    <row r="85" ht="13.5" spans="1:3">
      <c r="A85" s="189"/>
      <c r="B85" s="189"/>
      <c r="C85" s="189"/>
    </row>
    <row r="86" ht="13.5" spans="1:3">
      <c r="A86" s="189"/>
      <c r="B86" s="189"/>
      <c r="C86" s="189"/>
    </row>
    <row r="87" ht="13.5" spans="1:3">
      <c r="A87" s="189"/>
      <c r="B87" s="189"/>
      <c r="C87" s="189"/>
    </row>
    <row r="88" ht="13.5" spans="1:3">
      <c r="A88" s="189"/>
      <c r="B88" s="189"/>
      <c r="C88" s="189"/>
    </row>
    <row r="89" ht="13.5" spans="1:3">
      <c r="A89" s="189"/>
      <c r="B89" s="189"/>
      <c r="C89" s="189"/>
    </row>
    <row r="90" ht="13.5" spans="1:3">
      <c r="A90" s="189"/>
      <c r="B90" s="189"/>
      <c r="C90" s="189"/>
    </row>
    <row r="91" ht="13.5" spans="1:3">
      <c r="A91" s="189"/>
      <c r="B91" s="189"/>
      <c r="C91" s="189"/>
    </row>
    <row r="92" ht="13.5" spans="1:3">
      <c r="A92" s="189"/>
      <c r="B92" s="189"/>
      <c r="C92" s="189"/>
    </row>
    <row r="93" ht="13.5" spans="1:3">
      <c r="A93" s="189"/>
      <c r="B93" s="189"/>
      <c r="C93" s="189"/>
    </row>
    <row r="94" ht="13.5" spans="1:3">
      <c r="A94" s="189"/>
      <c r="B94" s="189"/>
      <c r="C94" s="189"/>
    </row>
    <row r="95" ht="13.5" spans="1:3">
      <c r="A95" s="189"/>
      <c r="B95" s="189"/>
      <c r="C95" s="189"/>
    </row>
    <row r="96" ht="13.5" spans="1:3">
      <c r="A96" s="189"/>
      <c r="B96" s="189"/>
      <c r="C96" s="189"/>
    </row>
    <row r="97" ht="13.5" spans="1:3">
      <c r="A97" s="189"/>
      <c r="B97" s="189"/>
      <c r="C97" s="189"/>
    </row>
    <row r="98" ht="13.5" spans="1:3">
      <c r="A98" s="189"/>
      <c r="B98" s="189"/>
      <c r="C98" s="189"/>
    </row>
    <row r="99" ht="13.5" spans="1:3">
      <c r="A99" s="189"/>
      <c r="B99" s="189"/>
      <c r="C99" s="189"/>
    </row>
    <row r="100" ht="13.5" spans="1:3">
      <c r="A100" s="189"/>
      <c r="B100" s="189"/>
      <c r="C100" s="189"/>
    </row>
    <row r="101" ht="13.5" spans="1:3">
      <c r="A101" s="189"/>
      <c r="B101" s="189"/>
      <c r="C101" s="189"/>
    </row>
    <row r="102" ht="13.5" spans="1:3">
      <c r="A102" s="189"/>
      <c r="B102" s="189"/>
      <c r="C102" s="189"/>
    </row>
    <row r="103" ht="13.5" spans="1:3">
      <c r="A103" s="189"/>
      <c r="B103" s="189"/>
      <c r="C103" s="189"/>
    </row>
    <row r="104" ht="13.5" spans="1:3">
      <c r="A104" s="189"/>
      <c r="B104" s="189"/>
      <c r="C104" s="189"/>
    </row>
    <row r="105" ht="13.5" spans="1:3">
      <c r="A105" s="189"/>
      <c r="B105" s="189"/>
      <c r="C105" s="189"/>
    </row>
    <row r="106" ht="13.5" spans="1:3">
      <c r="A106" s="189"/>
      <c r="B106" s="189"/>
      <c r="C106" s="189"/>
    </row>
    <row r="107" ht="13.5" spans="1:3">
      <c r="A107" s="189"/>
      <c r="B107" s="189"/>
      <c r="C107" s="189"/>
    </row>
    <row r="108" ht="13.5" spans="1:3">
      <c r="A108" s="189"/>
      <c r="B108" s="189"/>
      <c r="C108" s="189"/>
    </row>
    <row r="109" ht="13.5" spans="1:3">
      <c r="A109" s="189"/>
      <c r="B109" s="189"/>
      <c r="C109" s="189"/>
    </row>
    <row r="110" ht="13.5" spans="1:3">
      <c r="A110" s="189"/>
      <c r="B110" s="189"/>
      <c r="C110" s="189"/>
    </row>
    <row r="111" ht="13.5" spans="1:3">
      <c r="A111" s="189"/>
      <c r="B111" s="189"/>
      <c r="C111" s="189"/>
    </row>
    <row r="112" ht="13.5" spans="1:3">
      <c r="A112" s="189"/>
      <c r="B112" s="189"/>
      <c r="C112" s="189"/>
    </row>
    <row r="113" ht="13.5" spans="1:3">
      <c r="A113" s="189"/>
      <c r="B113" s="189"/>
      <c r="C113" s="189"/>
    </row>
    <row r="114" ht="13.5" spans="1:3">
      <c r="A114" s="189"/>
      <c r="B114" s="189"/>
      <c r="C114" s="189"/>
    </row>
    <row r="115" ht="13.5" spans="1:3">
      <c r="A115" s="189"/>
      <c r="B115" s="189"/>
      <c r="C115" s="189"/>
    </row>
    <row r="116" ht="13.5" spans="1:3">
      <c r="A116" s="189"/>
      <c r="B116" s="189"/>
      <c r="C116" s="189"/>
    </row>
    <row r="117" ht="13.5" spans="1:3">
      <c r="A117" s="189"/>
      <c r="B117" s="189"/>
      <c r="C117" s="189"/>
    </row>
    <row r="118" ht="13.5" spans="1:3">
      <c r="A118" s="189"/>
      <c r="B118" s="189"/>
      <c r="C118" s="189"/>
    </row>
    <row r="119" ht="13.5" spans="1:3">
      <c r="A119" s="189"/>
      <c r="B119" s="189"/>
      <c r="C119" s="189"/>
    </row>
    <row r="120" ht="13.5" spans="1:3">
      <c r="A120" s="189"/>
      <c r="B120" s="189"/>
      <c r="C120" s="189"/>
    </row>
    <row r="121" ht="13.5" spans="1:3">
      <c r="A121" s="189"/>
      <c r="B121" s="189"/>
      <c r="C121" s="189"/>
    </row>
    <row r="122" ht="13.5" spans="1:3">
      <c r="A122" s="189"/>
      <c r="B122" s="189"/>
      <c r="C122" s="189"/>
    </row>
    <row r="123" ht="13.5" spans="1:3">
      <c r="A123" s="189"/>
      <c r="B123" s="189"/>
      <c r="C123" s="189"/>
    </row>
    <row r="124" ht="13.5" spans="1:3">
      <c r="A124" s="189"/>
      <c r="B124" s="189"/>
      <c r="C124" s="189"/>
    </row>
    <row r="125" ht="13.5" spans="1:3">
      <c r="A125" s="189"/>
      <c r="B125" s="189"/>
      <c r="C125" s="189"/>
    </row>
    <row r="126" ht="13.5" spans="1:3">
      <c r="A126" s="189"/>
      <c r="B126" s="189"/>
      <c r="C126" s="189"/>
    </row>
    <row r="127" ht="13.5" spans="1:3">
      <c r="A127" s="189"/>
      <c r="B127" s="189"/>
      <c r="C127" s="189"/>
    </row>
    <row r="128" ht="13.5" spans="1:3">
      <c r="A128" s="189"/>
      <c r="B128" s="189"/>
      <c r="C128" s="189"/>
    </row>
    <row r="129" ht="13.5" spans="1:3">
      <c r="A129" s="189"/>
      <c r="B129" s="189"/>
      <c r="C129" s="189"/>
    </row>
    <row r="130" ht="13.5" spans="1:3">
      <c r="A130" s="189"/>
      <c r="B130" s="189"/>
      <c r="C130" s="189"/>
    </row>
    <row r="131" ht="13.5" spans="1:3">
      <c r="A131" s="189"/>
      <c r="B131" s="189"/>
      <c r="C131" s="189"/>
    </row>
    <row r="132" ht="13.5" spans="1:3">
      <c r="A132" s="189"/>
      <c r="B132" s="189"/>
      <c r="C132" s="189"/>
    </row>
    <row r="133" ht="13.5" spans="1:3">
      <c r="A133" s="189"/>
      <c r="B133" s="189"/>
      <c r="C133" s="189"/>
    </row>
    <row r="134" ht="13.5" spans="1:3">
      <c r="A134" s="189"/>
      <c r="B134" s="189"/>
      <c r="C134" s="189"/>
    </row>
    <row r="135" ht="13.5" spans="1:3">
      <c r="A135" s="189"/>
      <c r="B135" s="189"/>
      <c r="C135" s="189"/>
    </row>
    <row r="136" ht="13.5" spans="1:3">
      <c r="A136" s="189"/>
      <c r="B136" s="189"/>
      <c r="C136" s="189"/>
    </row>
    <row r="137" ht="13.5" spans="1:3">
      <c r="A137" s="189"/>
      <c r="B137" s="189"/>
      <c r="C137" s="189"/>
    </row>
    <row r="138" ht="13.5" spans="1:3">
      <c r="A138" s="189"/>
      <c r="B138" s="189"/>
      <c r="C138" s="189"/>
    </row>
    <row r="139" ht="13.5" spans="1:3">
      <c r="A139" s="189"/>
      <c r="B139" s="189"/>
      <c r="C139" s="189"/>
    </row>
    <row r="140" ht="13.5" spans="1:3">
      <c r="A140" s="189"/>
      <c r="B140" s="189"/>
      <c r="C140" s="189"/>
    </row>
    <row r="141" ht="13.5" spans="1:3">
      <c r="A141" s="189"/>
      <c r="B141" s="189"/>
      <c r="C141" s="189"/>
    </row>
    <row r="142" ht="13.5" spans="1:3">
      <c r="A142" s="189"/>
      <c r="B142" s="189"/>
      <c r="C142" s="189"/>
    </row>
    <row r="143" ht="13.5" spans="1:3">
      <c r="A143" s="189"/>
      <c r="B143" s="189"/>
      <c r="C143" s="189"/>
    </row>
    <row r="144" ht="13.5" spans="1:3">
      <c r="A144" s="189"/>
      <c r="B144" s="189"/>
      <c r="C144" s="189"/>
    </row>
    <row r="145" ht="13.5" spans="1:3">
      <c r="A145" s="189"/>
      <c r="B145" s="189"/>
      <c r="C145" s="189"/>
    </row>
    <row r="146" ht="13.5" spans="1:3">
      <c r="A146" s="189"/>
      <c r="B146" s="189"/>
      <c r="C146" s="189"/>
    </row>
    <row r="147" ht="13.5" spans="1:3">
      <c r="A147" s="189"/>
      <c r="B147" s="189"/>
      <c r="C147" s="189"/>
    </row>
    <row r="148" ht="13.5" spans="1:3">
      <c r="A148" s="189"/>
      <c r="B148" s="189"/>
      <c r="C148" s="189"/>
    </row>
    <row r="149" ht="13.5" spans="1:3">
      <c r="A149" s="189"/>
      <c r="B149" s="189"/>
      <c r="C149" s="189"/>
    </row>
    <row r="150" ht="13.5" spans="1:3">
      <c r="A150" s="189"/>
      <c r="B150" s="189"/>
      <c r="C150" s="189"/>
    </row>
    <row r="151" ht="13.5" spans="1:3">
      <c r="A151" s="189"/>
      <c r="B151" s="189"/>
      <c r="C151" s="189"/>
    </row>
    <row r="152" ht="13.5" spans="1:3">
      <c r="A152" s="189"/>
      <c r="B152" s="189"/>
      <c r="C152" s="189"/>
    </row>
    <row r="153" ht="13.5" spans="1:3">
      <c r="A153" s="189"/>
      <c r="B153" s="189"/>
      <c r="C153" s="189"/>
    </row>
    <row r="154" ht="13.5" spans="1:3">
      <c r="A154" s="189"/>
      <c r="B154" s="189"/>
      <c r="C154" s="189"/>
    </row>
    <row r="155" ht="13.5" spans="1:3">
      <c r="A155" s="189"/>
      <c r="B155" s="189"/>
      <c r="C155" s="189"/>
    </row>
    <row r="156" ht="13.5" spans="1:3">
      <c r="A156" s="189"/>
      <c r="B156" s="189"/>
      <c r="C156" s="189"/>
    </row>
    <row r="157" ht="13.5" spans="1:3">
      <c r="A157" s="189"/>
      <c r="B157" s="189"/>
      <c r="C157" s="189"/>
    </row>
    <row r="158" ht="13.5" spans="1:3">
      <c r="A158" s="189"/>
      <c r="B158" s="189"/>
      <c r="C158" s="189"/>
    </row>
    <row r="159" ht="13.5" spans="1:3">
      <c r="A159" s="189"/>
      <c r="B159" s="189"/>
      <c r="C159" s="189"/>
    </row>
    <row r="160" ht="13.5" spans="1:3">
      <c r="A160" s="189"/>
      <c r="B160" s="189"/>
      <c r="C160" s="189"/>
    </row>
    <row r="161" ht="13.5" spans="1:3">
      <c r="A161" s="189"/>
      <c r="B161" s="189"/>
      <c r="C161" s="189"/>
    </row>
    <row r="162" ht="13.5" spans="1:3">
      <c r="A162" s="189"/>
      <c r="B162" s="189"/>
      <c r="C162" s="189"/>
    </row>
    <row r="163" ht="13.5" spans="1:3">
      <c r="A163" s="189"/>
      <c r="B163" s="189"/>
      <c r="C163" s="189"/>
    </row>
    <row r="164" ht="13.5" spans="1:3">
      <c r="A164" s="189"/>
      <c r="B164" s="189"/>
      <c r="C164" s="189"/>
    </row>
    <row r="165" ht="13.5" spans="1:3">
      <c r="A165" s="189"/>
      <c r="B165" s="189"/>
      <c r="C165" s="189"/>
    </row>
    <row r="166" ht="13.5" spans="1:3">
      <c r="A166" s="189"/>
      <c r="B166" s="189"/>
      <c r="C166" s="189"/>
    </row>
    <row r="167" ht="13.5" spans="1:3">
      <c r="A167" s="189"/>
      <c r="B167" s="189"/>
      <c r="C167" s="189"/>
    </row>
    <row r="168" ht="13.5" spans="1:3">
      <c r="A168" s="189"/>
      <c r="B168" s="189"/>
      <c r="C168" s="189"/>
    </row>
    <row r="169" ht="13.5" spans="1:3">
      <c r="A169" s="189"/>
      <c r="B169" s="189"/>
      <c r="C169" s="189"/>
    </row>
    <row r="170" ht="13.5" spans="1:3">
      <c r="A170" s="189"/>
      <c r="B170" s="189"/>
      <c r="C170" s="189"/>
    </row>
    <row r="171" ht="13.5" spans="1:3">
      <c r="A171" s="189"/>
      <c r="B171" s="189"/>
      <c r="C171" s="189"/>
    </row>
    <row r="172" ht="13.5" spans="1:3">
      <c r="A172" s="189"/>
      <c r="B172" s="189"/>
      <c r="C172" s="189"/>
    </row>
    <row r="173" ht="13.5" spans="1:3">
      <c r="A173" s="189"/>
      <c r="B173" s="189"/>
      <c r="C173" s="189"/>
    </row>
    <row r="174" ht="13.5" spans="1:3">
      <c r="A174" s="189"/>
      <c r="B174" s="189"/>
      <c r="C174" s="189"/>
    </row>
    <row r="175" ht="13.5" spans="1:3">
      <c r="A175" s="189"/>
      <c r="B175" s="189"/>
      <c r="C175" s="189"/>
    </row>
    <row r="176" ht="13.5" spans="1:3">
      <c r="A176" s="189"/>
      <c r="B176" s="189"/>
      <c r="C176" s="189"/>
    </row>
    <row r="177" ht="13.5" spans="1:3">
      <c r="A177" s="189"/>
      <c r="B177" s="189"/>
      <c r="C177" s="189"/>
    </row>
    <row r="178" ht="13.5" spans="1:3">
      <c r="A178" s="189"/>
      <c r="B178" s="189"/>
      <c r="C178" s="189"/>
    </row>
    <row r="179" ht="13.5" spans="1:3">
      <c r="A179" s="189"/>
      <c r="B179" s="189"/>
      <c r="C179" s="189"/>
    </row>
    <row r="180" ht="13.5" spans="1:3">
      <c r="A180" s="189"/>
      <c r="B180" s="189"/>
      <c r="C180" s="189"/>
    </row>
    <row r="181" ht="13.5" spans="1:3">
      <c r="A181" s="189"/>
      <c r="B181" s="189"/>
      <c r="C181" s="189"/>
    </row>
    <row r="182" ht="13.5" spans="1:3">
      <c r="A182" s="189"/>
      <c r="B182" s="189"/>
      <c r="C182" s="189"/>
    </row>
    <row r="183" ht="13.5" spans="1:3">
      <c r="A183" s="189"/>
      <c r="B183" s="189"/>
      <c r="C183" s="189"/>
    </row>
    <row r="184" ht="13.5" spans="1:3">
      <c r="A184" s="189"/>
      <c r="B184" s="189"/>
      <c r="C184" s="189"/>
    </row>
    <row r="185" ht="13.5" spans="1:3">
      <c r="A185" s="189"/>
      <c r="B185" s="189"/>
      <c r="C185" s="189"/>
    </row>
    <row r="186" ht="13.5" spans="1:3">
      <c r="A186" s="189"/>
      <c r="B186" s="189"/>
      <c r="C186" s="189"/>
    </row>
    <row r="187" ht="13.5" spans="1:3">
      <c r="A187" s="189"/>
      <c r="B187" s="189"/>
      <c r="C187" s="189"/>
    </row>
    <row r="188" ht="13.5" spans="1:3">
      <c r="A188" s="189"/>
      <c r="B188" s="189"/>
      <c r="C188" s="189"/>
    </row>
    <row r="189" ht="13.5" spans="1:3">
      <c r="A189" s="189"/>
      <c r="B189" s="189"/>
      <c r="C189" s="189"/>
    </row>
    <row r="190" ht="13.5" spans="1:3">
      <c r="A190" s="189"/>
      <c r="B190" s="189"/>
      <c r="C190" s="189"/>
    </row>
    <row r="191" ht="13.5" spans="1:3">
      <c r="A191" s="189"/>
      <c r="B191" s="189"/>
      <c r="C191" s="189"/>
    </row>
    <row r="192" ht="13.5" spans="1:3">
      <c r="A192" s="189"/>
      <c r="B192" s="189"/>
      <c r="C192" s="189"/>
    </row>
    <row r="193" ht="13.5" spans="1:3">
      <c r="A193" s="189"/>
      <c r="B193" s="189"/>
      <c r="C193" s="189"/>
    </row>
    <row r="194" ht="13.5" spans="1:3">
      <c r="A194" s="189"/>
      <c r="B194" s="189"/>
      <c r="C194" s="189"/>
    </row>
    <row r="195" ht="13.5" spans="1:3">
      <c r="A195" s="189"/>
      <c r="B195" s="189"/>
      <c r="C195" s="189"/>
    </row>
    <row r="196" ht="13.5" spans="1:3">
      <c r="A196" s="189"/>
      <c r="B196" s="189"/>
      <c r="C196" s="189"/>
    </row>
    <row r="197" ht="13.5" spans="1:3">
      <c r="A197" s="189"/>
      <c r="B197" s="189"/>
      <c r="C197" s="189"/>
    </row>
    <row r="198" ht="13.5" spans="1:3">
      <c r="A198" s="189"/>
      <c r="B198" s="189"/>
      <c r="C198" s="189"/>
    </row>
    <row r="199" ht="13.5" spans="1:3">
      <c r="A199" s="189"/>
      <c r="B199" s="189"/>
      <c r="C199" s="189"/>
    </row>
    <row r="200" ht="13.5" spans="1:3">
      <c r="A200" s="189"/>
      <c r="B200" s="189"/>
      <c r="C200" s="189"/>
    </row>
    <row r="201" ht="13.5" spans="1:3">
      <c r="A201" s="189"/>
      <c r="B201" s="189"/>
      <c r="C201" s="189"/>
    </row>
    <row r="202" ht="13.5" spans="1:3">
      <c r="A202" s="189"/>
      <c r="B202" s="189"/>
      <c r="C202" s="189"/>
    </row>
    <row r="203" ht="13.5" spans="1:3">
      <c r="A203" s="189"/>
      <c r="B203" s="189"/>
      <c r="C203" s="189"/>
    </row>
    <row r="204" ht="13.5" spans="1:3">
      <c r="A204" s="189"/>
      <c r="B204" s="189"/>
      <c r="C204" s="189"/>
    </row>
    <row r="205" ht="13.5" spans="1:3">
      <c r="A205" s="189"/>
      <c r="B205" s="189"/>
      <c r="C205" s="189"/>
    </row>
    <row r="206" ht="13.5" spans="1:3">
      <c r="A206" s="189"/>
      <c r="B206" s="189"/>
      <c r="C206" s="189"/>
    </row>
    <row r="207" ht="13.5" spans="1:3">
      <c r="A207" s="189"/>
      <c r="B207" s="189"/>
      <c r="C207" s="189"/>
    </row>
    <row r="208" ht="13.5" spans="1:1">
      <c r="A208" s="189"/>
    </row>
    <row r="209" ht="13.5" spans="1:1">
      <c r="A209" s="189"/>
    </row>
    <row r="210" ht="13.5" spans="1:1">
      <c r="A210" s="189"/>
    </row>
  </sheetData>
  <mergeCells count="1">
    <mergeCell ref="A2:C2"/>
  </mergeCells>
  <printOptions horizontalCentered="1"/>
  <pageMargins left="0.786805555555556" right="0.786805555555556" top="0.786805555555556" bottom="0.786805555555556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39"/>
  <sheetViews>
    <sheetView showZeros="0" workbookViewId="0">
      <pane xSplit="1" ySplit="5" topLeftCell="B30" activePane="bottomRight" state="frozen"/>
      <selection/>
      <selection pane="topRight"/>
      <selection pane="bottomLeft"/>
      <selection pane="bottomRight" activeCell="E35" sqref="E35"/>
    </sheetView>
  </sheetViews>
  <sheetFormatPr defaultColWidth="9" defaultRowHeight="14.25" outlineLevelCol="6"/>
  <cols>
    <col min="1" max="1" width="23.75" style="465" customWidth="1"/>
    <col min="2" max="2" width="16" style="466" customWidth="1"/>
    <col min="3" max="3" width="15.375" style="466" customWidth="1"/>
    <col min="4" max="4" width="14" style="466" customWidth="1"/>
    <col min="5" max="5" width="13.125" style="466" customWidth="1"/>
    <col min="6" max="6" width="14" style="466" customWidth="1"/>
    <col min="7" max="16384" width="9" style="466"/>
  </cols>
  <sheetData>
    <row r="1" ht="21.75" customHeight="1" spans="1:1">
      <c r="A1" s="469"/>
    </row>
    <row r="2" ht="19.5" customHeight="1" spans="1:6">
      <c r="A2" s="470" t="s">
        <v>48</v>
      </c>
      <c r="B2" s="470"/>
      <c r="C2" s="470"/>
      <c r="D2" s="470"/>
      <c r="E2" s="470"/>
      <c r="F2" s="470"/>
    </row>
    <row r="3" ht="25.5" customHeight="1" spans="1:7">
      <c r="A3" s="471"/>
      <c r="E3" s="562" t="s">
        <v>5</v>
      </c>
      <c r="F3" s="562"/>
      <c r="G3" s="563"/>
    </row>
    <row r="4" s="463" customFormat="1" ht="40.5" customHeight="1" spans="1:7">
      <c r="A4" s="474" t="s">
        <v>49</v>
      </c>
      <c r="B4" s="564" t="s">
        <v>7</v>
      </c>
      <c r="C4" s="564" t="s">
        <v>8</v>
      </c>
      <c r="D4" s="564" t="s">
        <v>9</v>
      </c>
      <c r="E4" s="564" t="s">
        <v>10</v>
      </c>
      <c r="F4" s="564" t="s">
        <v>11</v>
      </c>
      <c r="G4" s="565" t="s">
        <v>12</v>
      </c>
    </row>
    <row r="5" s="464" customFormat="1" ht="24" customHeight="1" spans="1:7">
      <c r="A5" s="484" t="s">
        <v>50</v>
      </c>
      <c r="B5" s="529">
        <f>SUM(B6:B27)</f>
        <v>39052</v>
      </c>
      <c r="C5" s="529">
        <f>SUM(C6:C27)</f>
        <v>49987</v>
      </c>
      <c r="D5" s="529">
        <f>SUM(D6:D27)</f>
        <v>49493</v>
      </c>
      <c r="E5" s="524">
        <f ca="1">IFERROR(ROUND((D5/C5)*100,2),"")</f>
        <v>99.01</v>
      </c>
      <c r="F5" s="566">
        <f ca="1">IFERROR(ROUND(D5/G5*100,2),"")</f>
        <v>109.17</v>
      </c>
      <c r="G5" s="464">
        <v>45336</v>
      </c>
    </row>
    <row r="6" s="464" customFormat="1" ht="24" customHeight="1" spans="1:7">
      <c r="A6" s="486" t="s">
        <v>51</v>
      </c>
      <c r="B6" s="512">
        <v>6991</v>
      </c>
      <c r="C6" s="348">
        <v>15601</v>
      </c>
      <c r="D6" s="348">
        <v>15600</v>
      </c>
      <c r="E6" s="524">
        <f ca="1" t="shared" ref="E6:E39" si="0">IFERROR(ROUND((D6/C6)*100,2),"")</f>
        <v>99.99</v>
      </c>
      <c r="F6" s="566">
        <f ca="1" t="shared" ref="F6:F39" si="1">IFERROR(ROUND(D6/G6*100,2),"")</f>
        <v>160.38</v>
      </c>
      <c r="G6" s="172">
        <v>9727</v>
      </c>
    </row>
    <row r="7" ht="24" customHeight="1" spans="1:7">
      <c r="A7" s="486" t="s">
        <v>52</v>
      </c>
      <c r="B7" s="512"/>
      <c r="C7" s="348"/>
      <c r="D7" s="348"/>
      <c r="E7" s="524" t="str">
        <f ca="1" t="shared" si="0"/>
        <v/>
      </c>
      <c r="F7" s="566" t="str">
        <f ca="1" t="shared" si="1"/>
        <v/>
      </c>
      <c r="G7" s="172"/>
    </row>
    <row r="8" ht="24" customHeight="1" spans="1:7">
      <c r="A8" s="486" t="s">
        <v>53</v>
      </c>
      <c r="B8" s="512">
        <v>709</v>
      </c>
      <c r="C8" s="348">
        <v>701</v>
      </c>
      <c r="D8" s="348">
        <v>698</v>
      </c>
      <c r="E8" s="524">
        <f ca="1" t="shared" si="0"/>
        <v>99.57</v>
      </c>
      <c r="F8" s="566">
        <f ca="1" t="shared" si="1"/>
        <v>114.8</v>
      </c>
      <c r="G8" s="172">
        <v>608</v>
      </c>
    </row>
    <row r="9" ht="24" customHeight="1" spans="1:7">
      <c r="A9" s="486" t="s">
        <v>54</v>
      </c>
      <c r="B9" s="512">
        <v>2561</v>
      </c>
      <c r="C9" s="348">
        <v>3351</v>
      </c>
      <c r="D9" s="348">
        <v>3351</v>
      </c>
      <c r="E9" s="524">
        <f ca="1" t="shared" si="0"/>
        <v>100</v>
      </c>
      <c r="F9" s="566">
        <f ca="1" t="shared" si="1"/>
        <v>75.3</v>
      </c>
      <c r="G9" s="172">
        <v>4450</v>
      </c>
    </row>
    <row r="10" ht="24" customHeight="1" spans="1:7">
      <c r="A10" s="486" t="s">
        <v>55</v>
      </c>
      <c r="B10" s="512">
        <v>1969</v>
      </c>
      <c r="C10" s="348">
        <v>2537</v>
      </c>
      <c r="D10" s="348">
        <v>2536</v>
      </c>
      <c r="E10" s="524">
        <f ca="1" t="shared" si="0"/>
        <v>99.96</v>
      </c>
      <c r="F10" s="566">
        <f ca="1" t="shared" si="1"/>
        <v>164.25</v>
      </c>
      <c r="G10" s="172">
        <v>1544</v>
      </c>
    </row>
    <row r="11" ht="24" customHeight="1" spans="1:7">
      <c r="A11" s="486" t="s">
        <v>56</v>
      </c>
      <c r="B11" s="512">
        <v>12</v>
      </c>
      <c r="C11" s="348">
        <v>45</v>
      </c>
      <c r="D11" s="348">
        <v>45</v>
      </c>
      <c r="E11" s="524">
        <f ca="1" t="shared" si="0"/>
        <v>100</v>
      </c>
      <c r="F11" s="566">
        <f ca="1" t="shared" si="1"/>
        <v>86.54</v>
      </c>
      <c r="G11" s="172">
        <v>52</v>
      </c>
    </row>
    <row r="12" ht="24" customHeight="1" spans="1:7">
      <c r="A12" s="486" t="s">
        <v>57</v>
      </c>
      <c r="B12" s="512">
        <v>1793</v>
      </c>
      <c r="C12" s="348">
        <v>2236</v>
      </c>
      <c r="D12" s="348">
        <v>2222</v>
      </c>
      <c r="E12" s="524">
        <f ca="1" t="shared" si="0"/>
        <v>99.37</v>
      </c>
      <c r="F12" s="566">
        <f ca="1" t="shared" si="1"/>
        <v>143.82</v>
      </c>
      <c r="G12" s="172">
        <v>1545</v>
      </c>
    </row>
    <row r="13" ht="24" customHeight="1" spans="1:7">
      <c r="A13" s="486" t="s">
        <v>58</v>
      </c>
      <c r="B13" s="512">
        <v>375</v>
      </c>
      <c r="C13" s="348">
        <v>520</v>
      </c>
      <c r="D13" s="348">
        <v>513</v>
      </c>
      <c r="E13" s="524">
        <f ca="1" t="shared" si="0"/>
        <v>98.65</v>
      </c>
      <c r="F13" s="566">
        <f ca="1" t="shared" si="1"/>
        <v>128.25</v>
      </c>
      <c r="G13" s="172">
        <v>400</v>
      </c>
    </row>
    <row r="14" ht="24" customHeight="1" spans="1:7">
      <c r="A14" s="486" t="s">
        <v>59</v>
      </c>
      <c r="B14" s="512">
        <v>2059</v>
      </c>
      <c r="C14" s="348">
        <v>2855</v>
      </c>
      <c r="D14" s="348">
        <v>2855</v>
      </c>
      <c r="E14" s="524">
        <f ca="1" t="shared" si="0"/>
        <v>100</v>
      </c>
      <c r="F14" s="566">
        <f ca="1" t="shared" si="1"/>
        <v>163.99</v>
      </c>
      <c r="G14" s="172">
        <v>1741</v>
      </c>
    </row>
    <row r="15" ht="24" customHeight="1" spans="1:7">
      <c r="A15" s="486" t="s">
        <v>60</v>
      </c>
      <c r="B15" s="512">
        <f>10426+800</f>
        <v>11226</v>
      </c>
      <c r="C15" s="348">
        <v>10079</v>
      </c>
      <c r="D15" s="348">
        <v>10079</v>
      </c>
      <c r="E15" s="524">
        <f ca="1" t="shared" si="0"/>
        <v>100</v>
      </c>
      <c r="F15" s="566">
        <f ca="1" t="shared" si="1"/>
        <v>56.53</v>
      </c>
      <c r="G15" s="172">
        <v>17828</v>
      </c>
    </row>
    <row r="16" ht="24" customHeight="1" spans="1:7">
      <c r="A16" s="486" t="s">
        <v>61</v>
      </c>
      <c r="B16" s="512">
        <v>1095</v>
      </c>
      <c r="C16" s="348">
        <v>1314</v>
      </c>
      <c r="D16" s="348">
        <v>1296</v>
      </c>
      <c r="E16" s="524">
        <f ca="1" t="shared" si="0"/>
        <v>98.63</v>
      </c>
      <c r="F16" s="566">
        <f ca="1" t="shared" si="1"/>
        <v>71.88</v>
      </c>
      <c r="G16" s="172">
        <v>1803</v>
      </c>
    </row>
    <row r="17" ht="24" customHeight="1" spans="1:7">
      <c r="A17" s="486" t="s">
        <v>62</v>
      </c>
      <c r="B17" s="512"/>
      <c r="C17" s="348">
        <v>930</v>
      </c>
      <c r="D17" s="348">
        <v>930</v>
      </c>
      <c r="E17" s="524">
        <f ca="1" t="shared" si="0"/>
        <v>100</v>
      </c>
      <c r="F17" s="566" t="str">
        <f ca="1" t="shared" si="1"/>
        <v/>
      </c>
      <c r="G17" s="172"/>
    </row>
    <row r="18" ht="24" customHeight="1" spans="1:7">
      <c r="A18" s="486" t="s">
        <v>63</v>
      </c>
      <c r="B18" s="512">
        <v>4530</v>
      </c>
      <c r="C18" s="348">
        <v>177</v>
      </c>
      <c r="D18" s="348">
        <v>177</v>
      </c>
      <c r="E18" s="524">
        <f ca="1" t="shared" si="0"/>
        <v>100</v>
      </c>
      <c r="F18" s="566">
        <f ca="1" t="shared" si="1"/>
        <v>5.1</v>
      </c>
      <c r="G18" s="172">
        <v>3472</v>
      </c>
    </row>
    <row r="19" ht="24" customHeight="1" spans="1:7">
      <c r="A19" s="486" t="s">
        <v>64</v>
      </c>
      <c r="B19" s="512"/>
      <c r="C19" s="348">
        <v>574</v>
      </c>
      <c r="D19" s="348">
        <v>574</v>
      </c>
      <c r="E19" s="524">
        <f ca="1" t="shared" si="0"/>
        <v>100</v>
      </c>
      <c r="F19" s="566">
        <f ca="1" t="shared" si="1"/>
        <v>517.12</v>
      </c>
      <c r="G19" s="172">
        <v>111</v>
      </c>
    </row>
    <row r="20" ht="24" customHeight="1" spans="1:7">
      <c r="A20" s="486" t="s">
        <v>65</v>
      </c>
      <c r="B20" s="512">
        <v>1700</v>
      </c>
      <c r="C20" s="348"/>
      <c r="D20" s="348"/>
      <c r="E20" s="524" t="str">
        <f ca="1" t="shared" si="0"/>
        <v/>
      </c>
      <c r="F20" s="566">
        <f ca="1" t="shared" si="1"/>
        <v>0</v>
      </c>
      <c r="G20" s="172">
        <v>550</v>
      </c>
    </row>
    <row r="21" s="464" customFormat="1" ht="24" customHeight="1" spans="1:7">
      <c r="A21" s="486" t="s">
        <v>66</v>
      </c>
      <c r="B21" s="512"/>
      <c r="C21" s="348"/>
      <c r="D21" s="348"/>
      <c r="E21" s="524" t="str">
        <f ca="1" t="shared" si="0"/>
        <v/>
      </c>
      <c r="F21" s="566" t="str">
        <f ca="1" t="shared" si="1"/>
        <v/>
      </c>
      <c r="G21" s="172"/>
    </row>
    <row r="22" ht="24" customHeight="1" spans="1:7">
      <c r="A22" s="486" t="s">
        <v>67</v>
      </c>
      <c r="B22" s="512">
        <v>56</v>
      </c>
      <c r="C22" s="348">
        <v>47</v>
      </c>
      <c r="D22" s="348">
        <v>47</v>
      </c>
      <c r="E22" s="524">
        <f ca="1" t="shared" si="0"/>
        <v>100</v>
      </c>
      <c r="F22" s="566">
        <f ca="1" t="shared" si="1"/>
        <v>26.86</v>
      </c>
      <c r="G22" s="172">
        <v>175</v>
      </c>
    </row>
    <row r="23" ht="24" customHeight="1" spans="1:7">
      <c r="A23" s="486" t="s">
        <v>68</v>
      </c>
      <c r="B23" s="512">
        <v>231</v>
      </c>
      <c r="C23" s="348">
        <v>7385</v>
      </c>
      <c r="D23" s="348">
        <v>7385</v>
      </c>
      <c r="E23" s="524">
        <f ca="1" t="shared" si="0"/>
        <v>100</v>
      </c>
      <c r="F23" s="566">
        <f ca="1" t="shared" si="1"/>
        <v>2807.98</v>
      </c>
      <c r="G23" s="172">
        <v>263</v>
      </c>
    </row>
    <row r="24" ht="24" customHeight="1" spans="1:7">
      <c r="A24" s="486" t="s">
        <v>69</v>
      </c>
      <c r="B24" s="512"/>
      <c r="C24" s="348"/>
      <c r="D24" s="348"/>
      <c r="E24" s="524" t="str">
        <f ca="1" t="shared" si="0"/>
        <v/>
      </c>
      <c r="F24" s="566" t="str">
        <f ca="1" t="shared" si="1"/>
        <v/>
      </c>
      <c r="G24" s="172"/>
    </row>
    <row r="25" s="464" customFormat="1" ht="24" customHeight="1" spans="1:7">
      <c r="A25" s="486" t="s">
        <v>70</v>
      </c>
      <c r="B25" s="500">
        <v>450</v>
      </c>
      <c r="C25" s="348">
        <v>450</v>
      </c>
      <c r="D25" s="348"/>
      <c r="E25" s="524">
        <f ca="1" t="shared" si="0"/>
        <v>0</v>
      </c>
      <c r="F25" s="566" t="str">
        <f ca="1" t="shared" si="1"/>
        <v/>
      </c>
      <c r="G25" s="172"/>
    </row>
    <row r="26" ht="24" customHeight="1" spans="1:7">
      <c r="A26" s="486" t="s">
        <v>71</v>
      </c>
      <c r="B26" s="500">
        <v>1191</v>
      </c>
      <c r="C26" s="348">
        <v>1185</v>
      </c>
      <c r="D26" s="348">
        <v>1185</v>
      </c>
      <c r="E26" s="524">
        <f ca="1" t="shared" si="0"/>
        <v>100</v>
      </c>
      <c r="F26" s="566">
        <f ca="1" t="shared" si="1"/>
        <v>111.06</v>
      </c>
      <c r="G26" s="172">
        <v>1067</v>
      </c>
    </row>
    <row r="27" ht="24" customHeight="1" spans="1:7">
      <c r="A27" s="486" t="s">
        <v>72</v>
      </c>
      <c r="B27" s="500">
        <v>2104</v>
      </c>
      <c r="C27" s="348"/>
      <c r="D27" s="348"/>
      <c r="E27" s="524" t="str">
        <f ca="1" t="shared" si="0"/>
        <v/>
      </c>
      <c r="F27" s="566" t="str">
        <f ca="1" t="shared" si="1"/>
        <v/>
      </c>
      <c r="G27" s="172"/>
    </row>
    <row r="28" s="464" customFormat="1" ht="24" customHeight="1" spans="1:7">
      <c r="A28" s="492" t="s">
        <v>73</v>
      </c>
      <c r="B28" s="348">
        <v>17831</v>
      </c>
      <c r="C28" s="348">
        <v>11236</v>
      </c>
      <c r="D28" s="348">
        <v>11236</v>
      </c>
      <c r="E28" s="524">
        <f ca="1" t="shared" si="0"/>
        <v>100</v>
      </c>
      <c r="F28" s="566">
        <f ca="1" t="shared" si="1"/>
        <v>162.51</v>
      </c>
      <c r="G28" s="172">
        <v>6914</v>
      </c>
    </row>
    <row r="29" s="464" customFormat="1" ht="24" customHeight="1" spans="1:6">
      <c r="A29" s="492" t="s">
        <v>74</v>
      </c>
      <c r="B29" s="529">
        <f>SUM(B30:B32)</f>
        <v>0</v>
      </c>
      <c r="C29" s="529">
        <f>SUM(C30:C32)</f>
        <v>0</v>
      </c>
      <c r="D29" s="529">
        <f>SUM(D30:D32)</f>
        <v>0</v>
      </c>
      <c r="E29" s="524" t="str">
        <f ca="1" t="shared" si="0"/>
        <v/>
      </c>
      <c r="F29" s="566" t="str">
        <f ca="1" t="shared" si="1"/>
        <v/>
      </c>
    </row>
    <row r="30" s="464" customFormat="1" ht="24" customHeight="1" spans="1:7">
      <c r="A30" s="496" t="s">
        <v>75</v>
      </c>
      <c r="B30" s="567"/>
      <c r="C30" s="567"/>
      <c r="D30" s="567"/>
      <c r="E30" s="524" t="str">
        <f ca="1" t="shared" si="0"/>
        <v/>
      </c>
      <c r="F30" s="566" t="str">
        <f ca="1" t="shared" si="1"/>
        <v/>
      </c>
      <c r="G30" s="466"/>
    </row>
    <row r="31" ht="24" customHeight="1" spans="1:6">
      <c r="A31" s="496" t="s">
        <v>76</v>
      </c>
      <c r="B31" s="567"/>
      <c r="C31" s="567"/>
      <c r="D31" s="567"/>
      <c r="E31" s="524" t="str">
        <f ca="1" t="shared" si="0"/>
        <v/>
      </c>
      <c r="F31" s="566" t="str">
        <f ca="1" t="shared" si="1"/>
        <v/>
      </c>
    </row>
    <row r="32" ht="24" customHeight="1" spans="1:6">
      <c r="A32" s="499" t="s">
        <v>77</v>
      </c>
      <c r="B32" s="567"/>
      <c r="C32" s="567"/>
      <c r="D32" s="567"/>
      <c r="E32" s="524" t="str">
        <f ca="1" t="shared" si="0"/>
        <v/>
      </c>
      <c r="F32" s="566" t="str">
        <f ca="1" t="shared" si="1"/>
        <v/>
      </c>
    </row>
    <row r="33" s="464" customFormat="1" ht="24" customHeight="1" spans="1:7">
      <c r="A33" s="501" t="s">
        <v>78</v>
      </c>
      <c r="B33" s="529">
        <v>1557</v>
      </c>
      <c r="C33" s="529">
        <v>2232</v>
      </c>
      <c r="D33" s="529">
        <v>2232</v>
      </c>
      <c r="E33" s="524">
        <f ca="1" t="shared" si="0"/>
        <v>100</v>
      </c>
      <c r="F33" s="566">
        <f ca="1" t="shared" si="1"/>
        <v>123.45</v>
      </c>
      <c r="G33" s="464">
        <v>1808</v>
      </c>
    </row>
    <row r="34" s="464" customFormat="1" ht="24" customHeight="1" spans="1:6">
      <c r="A34" s="492" t="s">
        <v>79</v>
      </c>
      <c r="B34" s="529"/>
      <c r="C34" s="529"/>
      <c r="D34" s="529"/>
      <c r="E34" s="524" t="str">
        <f ca="1" t="shared" si="0"/>
        <v/>
      </c>
      <c r="F34" s="566" t="str">
        <f ca="1" t="shared" si="1"/>
        <v/>
      </c>
    </row>
    <row r="35" s="464" customFormat="1" ht="24" customHeight="1" spans="1:6">
      <c r="A35" s="492" t="s">
        <v>80</v>
      </c>
      <c r="B35" s="529"/>
      <c r="C35" s="529"/>
      <c r="D35" s="529"/>
      <c r="E35" s="524" t="str">
        <f ca="1" t="shared" si="0"/>
        <v/>
      </c>
      <c r="F35" s="566" t="str">
        <f ca="1" t="shared" si="1"/>
        <v/>
      </c>
    </row>
    <row r="36" s="464" customFormat="1" ht="24" customHeight="1" spans="1:7">
      <c r="A36" s="492" t="s">
        <v>81</v>
      </c>
      <c r="B36" s="529">
        <v>1473</v>
      </c>
      <c r="C36" s="529">
        <v>15902</v>
      </c>
      <c r="D36" s="529">
        <v>15902</v>
      </c>
      <c r="E36" s="524">
        <f ca="1" t="shared" si="0"/>
        <v>100</v>
      </c>
      <c r="F36" s="566">
        <f ca="1" t="shared" si="1"/>
        <v>306.87</v>
      </c>
      <c r="G36" s="464">
        <v>5182</v>
      </c>
    </row>
    <row r="37" s="464" customFormat="1" ht="24" customHeight="1" spans="1:7">
      <c r="A37" s="492" t="s">
        <v>82</v>
      </c>
      <c r="B37" s="529">
        <v>1460</v>
      </c>
      <c r="C37" s="529"/>
      <c r="D37" s="529"/>
      <c r="E37" s="524" t="str">
        <f ca="1" t="shared" si="0"/>
        <v/>
      </c>
      <c r="F37" s="566">
        <f ca="1" t="shared" si="1"/>
        <v>0</v>
      </c>
      <c r="G37" s="464">
        <v>2236</v>
      </c>
    </row>
    <row r="38" s="464" customFormat="1" ht="24" customHeight="1" spans="1:7">
      <c r="A38" s="492"/>
      <c r="B38" s="567"/>
      <c r="C38" s="567"/>
      <c r="D38" s="567"/>
      <c r="E38" s="524" t="str">
        <f ca="1" t="shared" si="0"/>
        <v/>
      </c>
      <c r="F38" s="566" t="str">
        <f ca="1" t="shared" si="1"/>
        <v/>
      </c>
      <c r="G38" s="466"/>
    </row>
    <row r="39" s="464" customFormat="1" ht="24" customHeight="1" spans="1:7">
      <c r="A39" s="504" t="s">
        <v>47</v>
      </c>
      <c r="B39" s="567">
        <f>SUM(B5,B28,B29,B33,B34,B35,B36,B37)</f>
        <v>61373</v>
      </c>
      <c r="C39" s="567">
        <f>SUM(C5,C28,C29,C33,C34,C35,C36,C37)</f>
        <v>79357</v>
      </c>
      <c r="D39" s="567">
        <f>SUM(D5,D28,D29,D33,D34,D35,D36,D37)</f>
        <v>78863</v>
      </c>
      <c r="E39" s="524">
        <f ca="1" t="shared" si="0"/>
        <v>99.38</v>
      </c>
      <c r="F39" s="566">
        <f ca="1" t="shared" si="1"/>
        <v>128.28</v>
      </c>
      <c r="G39" s="466">
        <v>61477</v>
      </c>
    </row>
  </sheetData>
  <mergeCells count="2">
    <mergeCell ref="A2:F2"/>
    <mergeCell ref="E3:F3"/>
  </mergeCells>
  <pageMargins left="0.707638888888889" right="0.707638888888889" top="0.747916666666667" bottom="0.747916666666667" header="0.313888888888889" footer="0.313888888888889"/>
  <pageSetup paperSize="9" scale="75" fitToHeight="104" orientation="portrait"/>
  <headerFooter>
    <oddFooter>&amp;C第&amp;P页/共&amp;N页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5"/>
  <sheetViews>
    <sheetView workbookViewId="0">
      <selection activeCell="F6" sqref="F6"/>
    </sheetView>
  </sheetViews>
  <sheetFormatPr defaultColWidth="9" defaultRowHeight="21" customHeight="1" outlineLevelCol="1"/>
  <cols>
    <col min="1" max="1" width="40.625" style="143" customWidth="1"/>
    <col min="2" max="2" width="12.375" style="144" customWidth="1"/>
    <col min="3" max="5" width="9" style="144"/>
    <col min="6" max="6" width="11.625" style="144" customWidth="1"/>
    <col min="7" max="16384" width="9" style="144"/>
  </cols>
  <sheetData>
    <row r="1" ht="18" customHeight="1" spans="1:1">
      <c r="A1" s="145"/>
    </row>
    <row r="2" ht="41.25" customHeight="1" spans="1:2">
      <c r="A2" s="146" t="s">
        <v>3095</v>
      </c>
      <c r="B2" s="147"/>
    </row>
    <row r="3" ht="21.75" customHeight="1" spans="2:2">
      <c r="B3" s="148"/>
    </row>
    <row r="4" ht="43.5" customHeight="1" spans="1:2">
      <c r="A4" s="149" t="s">
        <v>3096</v>
      </c>
      <c r="B4" s="150"/>
    </row>
    <row r="5" ht="42" customHeight="1" spans="1:2">
      <c r="A5" s="151"/>
      <c r="B5" s="152" t="s">
        <v>2670</v>
      </c>
    </row>
    <row r="6" ht="17.25" customHeight="1" spans="1:2">
      <c r="A6" s="153" t="s">
        <v>47</v>
      </c>
      <c r="B6" s="67">
        <f>SUM(B7,B14,B55)</f>
        <v>0</v>
      </c>
    </row>
    <row r="7" ht="17.25" customHeight="1" spans="1:2">
      <c r="A7" s="154" t="s">
        <v>3097</v>
      </c>
      <c r="B7" s="69">
        <f>SUM(B8:B13)</f>
        <v>0</v>
      </c>
    </row>
    <row r="8" ht="17.25" customHeight="1" spans="1:2">
      <c r="A8" s="155" t="s">
        <v>3098</v>
      </c>
      <c r="B8" s="156"/>
    </row>
    <row r="9" ht="17.25" customHeight="1" spans="1:2">
      <c r="A9" s="155" t="s">
        <v>3099</v>
      </c>
      <c r="B9" s="156"/>
    </row>
    <row r="10" ht="17.25" customHeight="1" spans="1:2">
      <c r="A10" s="155" t="s">
        <v>3100</v>
      </c>
      <c r="B10" s="156"/>
    </row>
    <row r="11" ht="17.25" customHeight="1" spans="1:2">
      <c r="A11" s="155" t="s">
        <v>3101</v>
      </c>
      <c r="B11" s="156"/>
    </row>
    <row r="12" ht="17.25" customHeight="1" spans="1:2">
      <c r="A12" s="155" t="s">
        <v>3102</v>
      </c>
      <c r="B12" s="156"/>
    </row>
    <row r="13" ht="17.25" customHeight="1" spans="1:2">
      <c r="A13" s="157" t="s">
        <v>3103</v>
      </c>
      <c r="B13" s="156"/>
    </row>
    <row r="14" ht="17.25" customHeight="1" spans="1:2">
      <c r="A14" s="153" t="s">
        <v>3104</v>
      </c>
      <c r="B14" s="69">
        <f>SUM(B15:B54)</f>
        <v>0</v>
      </c>
    </row>
    <row r="15" ht="17.25" customHeight="1" spans="1:2">
      <c r="A15" s="158" t="s">
        <v>3105</v>
      </c>
      <c r="B15" s="156"/>
    </row>
    <row r="16" ht="17.25" customHeight="1" spans="1:2">
      <c r="A16" s="155" t="s">
        <v>3106</v>
      </c>
      <c r="B16" s="156"/>
    </row>
    <row r="17" ht="17.25" customHeight="1" spans="1:2">
      <c r="A17" s="155" t="s">
        <v>3107</v>
      </c>
      <c r="B17" s="156"/>
    </row>
    <row r="18" ht="17.25" customHeight="1" spans="1:2">
      <c r="A18" s="155" t="s">
        <v>3108</v>
      </c>
      <c r="B18" s="156"/>
    </row>
    <row r="19" ht="17.25" customHeight="1" spans="1:2">
      <c r="A19" s="155" t="s">
        <v>3109</v>
      </c>
      <c r="B19" s="156"/>
    </row>
    <row r="20" ht="17.25" customHeight="1" spans="1:2">
      <c r="A20" s="155" t="s">
        <v>3110</v>
      </c>
      <c r="B20" s="156"/>
    </row>
    <row r="21" ht="17.25" customHeight="1" spans="1:2">
      <c r="A21" s="155" t="s">
        <v>3111</v>
      </c>
      <c r="B21" s="156"/>
    </row>
    <row r="22" ht="17.25" customHeight="1" spans="1:2">
      <c r="A22" s="155" t="s">
        <v>3112</v>
      </c>
      <c r="B22" s="156"/>
    </row>
    <row r="23" ht="17.25" customHeight="1" spans="1:2">
      <c r="A23" s="155" t="s">
        <v>3113</v>
      </c>
      <c r="B23" s="156"/>
    </row>
    <row r="24" ht="17.25" customHeight="1" spans="1:2">
      <c r="A24" s="155" t="s">
        <v>3114</v>
      </c>
      <c r="B24" s="156"/>
    </row>
    <row r="25" ht="17.25" customHeight="1" spans="1:2">
      <c r="A25" s="155" t="s">
        <v>3115</v>
      </c>
      <c r="B25" s="156"/>
    </row>
    <row r="26" ht="17.25" customHeight="1" spans="1:2">
      <c r="A26" s="155" t="s">
        <v>3116</v>
      </c>
      <c r="B26" s="156"/>
    </row>
    <row r="27" ht="17.25" customHeight="1" spans="1:2">
      <c r="A27" s="155" t="s">
        <v>3117</v>
      </c>
      <c r="B27" s="156"/>
    </row>
    <row r="28" ht="17.25" customHeight="1" spans="1:2">
      <c r="A28" s="155" t="s">
        <v>3118</v>
      </c>
      <c r="B28" s="156"/>
    </row>
    <row r="29" ht="17.25" customHeight="1" spans="1:2">
      <c r="A29" s="155" t="s">
        <v>3119</v>
      </c>
      <c r="B29" s="156"/>
    </row>
    <row r="30" ht="17.25" customHeight="1" spans="1:2">
      <c r="A30" s="155" t="s">
        <v>3120</v>
      </c>
      <c r="B30" s="156"/>
    </row>
    <row r="31" ht="17.25" customHeight="1" spans="1:2">
      <c r="A31" s="155" t="s">
        <v>3121</v>
      </c>
      <c r="B31" s="156"/>
    </row>
    <row r="32" ht="17.25" customHeight="1" spans="1:2">
      <c r="A32" s="155" t="s">
        <v>3122</v>
      </c>
      <c r="B32" s="156"/>
    </row>
    <row r="33" ht="17.25" customHeight="1" spans="1:2">
      <c r="A33" s="155" t="s">
        <v>3123</v>
      </c>
      <c r="B33" s="156"/>
    </row>
    <row r="34" ht="17.25" customHeight="1" spans="1:2">
      <c r="A34" s="155" t="s">
        <v>3124</v>
      </c>
      <c r="B34" s="156"/>
    </row>
    <row r="35" ht="17.25" customHeight="1" spans="1:2">
      <c r="A35" s="155" t="s">
        <v>3125</v>
      </c>
      <c r="B35" s="156"/>
    </row>
    <row r="36" ht="17.25" customHeight="1" spans="1:2">
      <c r="A36" s="155" t="s">
        <v>3126</v>
      </c>
      <c r="B36" s="156"/>
    </row>
    <row r="37" ht="17.25" customHeight="1" spans="1:2">
      <c r="A37" s="155" t="s">
        <v>3127</v>
      </c>
      <c r="B37" s="156"/>
    </row>
    <row r="38" ht="17.25" customHeight="1" spans="1:2">
      <c r="A38" s="155" t="s">
        <v>3128</v>
      </c>
      <c r="B38" s="156"/>
    </row>
    <row r="39" ht="17.25" customHeight="1" spans="1:2">
      <c r="A39" s="155" t="s">
        <v>3129</v>
      </c>
      <c r="B39" s="156"/>
    </row>
    <row r="40" ht="17.25" customHeight="1" spans="1:2">
      <c r="A40" s="155" t="s">
        <v>3130</v>
      </c>
      <c r="B40" s="156"/>
    </row>
    <row r="41" ht="17.25" customHeight="1" spans="1:2">
      <c r="A41" s="155" t="s">
        <v>3131</v>
      </c>
      <c r="B41" s="156"/>
    </row>
    <row r="42" ht="17.25" customHeight="1" spans="1:2">
      <c r="A42" s="155" t="s">
        <v>3132</v>
      </c>
      <c r="B42" s="156"/>
    </row>
    <row r="43" ht="17.25" customHeight="1" spans="1:2">
      <c r="A43" s="155" t="s">
        <v>3133</v>
      </c>
      <c r="B43" s="156"/>
    </row>
    <row r="44" ht="17.25" customHeight="1" spans="1:2">
      <c r="A44" s="155" t="s">
        <v>3134</v>
      </c>
      <c r="B44" s="156"/>
    </row>
    <row r="45" ht="17.25" customHeight="1" spans="1:2">
      <c r="A45" s="155" t="s">
        <v>3135</v>
      </c>
      <c r="B45" s="156"/>
    </row>
    <row r="46" ht="17.25" customHeight="1" spans="1:2">
      <c r="A46" s="155" t="s">
        <v>3136</v>
      </c>
      <c r="B46" s="156"/>
    </row>
    <row r="47" ht="17.25" customHeight="1" spans="1:2">
      <c r="A47" s="155" t="s">
        <v>3137</v>
      </c>
      <c r="B47" s="156"/>
    </row>
    <row r="48" ht="17.25" customHeight="1" spans="1:2">
      <c r="A48" s="155" t="s">
        <v>3138</v>
      </c>
      <c r="B48" s="156"/>
    </row>
    <row r="49" ht="17.25" customHeight="1" spans="1:2">
      <c r="A49" s="155" t="s">
        <v>3139</v>
      </c>
      <c r="B49" s="156"/>
    </row>
    <row r="50" ht="17.25" customHeight="1" spans="1:2">
      <c r="A50" s="155" t="s">
        <v>3140</v>
      </c>
      <c r="B50" s="156"/>
    </row>
    <row r="51" ht="17.25" customHeight="1" spans="1:2">
      <c r="A51" s="155" t="s">
        <v>3141</v>
      </c>
      <c r="B51" s="156"/>
    </row>
    <row r="52" ht="17.25" customHeight="1" spans="1:2">
      <c r="A52" s="155" t="s">
        <v>3142</v>
      </c>
      <c r="B52" s="156"/>
    </row>
    <row r="53" ht="17.25" customHeight="1" spans="1:2">
      <c r="A53" s="155" t="s">
        <v>3143</v>
      </c>
      <c r="B53" s="156"/>
    </row>
    <row r="54" ht="17.25" customHeight="1" spans="1:2">
      <c r="A54" s="155" t="s">
        <v>3144</v>
      </c>
      <c r="B54" s="156"/>
    </row>
    <row r="55" s="142" customFormat="1" ht="17.25" customHeight="1" spans="1:2">
      <c r="A55" s="159" t="s">
        <v>3145</v>
      </c>
      <c r="B55" s="69"/>
    </row>
    <row r="56" ht="17.25" customHeight="1" spans="1:2">
      <c r="A56" s="160" t="s">
        <v>2220</v>
      </c>
      <c r="B56" s="67"/>
    </row>
    <row r="57" ht="17.25" customHeight="1" spans="1:2">
      <c r="A57" s="161" t="s">
        <v>3146</v>
      </c>
      <c r="B57" s="156"/>
    </row>
    <row r="58" ht="17.25" customHeight="1" spans="1:2">
      <c r="A58" s="161" t="s">
        <v>3147</v>
      </c>
      <c r="B58" s="156"/>
    </row>
    <row r="59" ht="17.25" customHeight="1" spans="1:2">
      <c r="A59" s="161" t="s">
        <v>3148</v>
      </c>
      <c r="B59" s="156"/>
    </row>
    <row r="60" ht="17.25" customHeight="1" spans="1:2">
      <c r="A60" s="162" t="s">
        <v>3149</v>
      </c>
      <c r="B60" s="156"/>
    </row>
    <row r="61" ht="17.25" customHeight="1" spans="1:2">
      <c r="A61" s="163" t="s">
        <v>3150</v>
      </c>
      <c r="B61" s="156"/>
    </row>
    <row r="62" ht="17.25" customHeight="1" spans="1:2">
      <c r="A62" s="164" t="s">
        <v>3151</v>
      </c>
      <c r="B62" s="156"/>
    </row>
    <row r="63" ht="17.25" customHeight="1" spans="1:2">
      <c r="A63" s="161" t="s">
        <v>3152</v>
      </c>
      <c r="B63" s="156"/>
    </row>
    <row r="64" ht="17.25" customHeight="1" spans="1:2">
      <c r="A64" s="164" t="s">
        <v>3153</v>
      </c>
      <c r="B64" s="156"/>
    </row>
    <row r="65" ht="17.25" customHeight="1" spans="1:2">
      <c r="A65" s="161" t="s">
        <v>3154</v>
      </c>
      <c r="B65" s="156"/>
    </row>
    <row r="66" ht="17.25" customHeight="1" spans="1:2">
      <c r="A66" s="161" t="s">
        <v>3155</v>
      </c>
      <c r="B66" s="156"/>
    </row>
    <row r="67" ht="17.25" customHeight="1" spans="1:2">
      <c r="A67" s="75" t="s">
        <v>3156</v>
      </c>
      <c r="B67" s="156"/>
    </row>
    <row r="68" s="142" customFormat="1" ht="17.25" customHeight="1" spans="1:2">
      <c r="A68" s="161" t="s">
        <v>3157</v>
      </c>
      <c r="B68" s="156"/>
    </row>
    <row r="69" s="142" customFormat="1" ht="17.25" customHeight="1" spans="1:2">
      <c r="A69" s="74" t="s">
        <v>3158</v>
      </c>
      <c r="B69" s="165"/>
    </row>
    <row r="70" s="142" customFormat="1" ht="17.25" customHeight="1" spans="1:2">
      <c r="A70" s="160" t="s">
        <v>3159</v>
      </c>
      <c r="B70" s="165"/>
    </row>
    <row r="71" ht="17.25" customHeight="1" spans="1:2">
      <c r="A71" s="160" t="s">
        <v>2222</v>
      </c>
      <c r="B71" s="78"/>
    </row>
    <row r="72" ht="17.25" customHeight="1" spans="1:2">
      <c r="A72" s="161" t="s">
        <v>3160</v>
      </c>
      <c r="B72" s="156"/>
    </row>
    <row r="73" ht="17.25" customHeight="1" spans="1:2">
      <c r="A73" s="161" t="s">
        <v>3161</v>
      </c>
      <c r="B73" s="156"/>
    </row>
    <row r="74" ht="17.25" customHeight="1" spans="1:2">
      <c r="A74" s="161" t="s">
        <v>3162</v>
      </c>
      <c r="B74" s="156"/>
    </row>
    <row r="75" ht="17.25" customHeight="1" spans="1:2">
      <c r="A75" s="161" t="s">
        <v>3163</v>
      </c>
      <c r="B75" s="156"/>
    </row>
    <row r="76" ht="17.25" customHeight="1" spans="1:2">
      <c r="A76" s="75" t="s">
        <v>3164</v>
      </c>
      <c r="B76" s="156"/>
    </row>
    <row r="77" ht="17.25" customHeight="1" spans="1:2">
      <c r="A77" s="161" t="s">
        <v>3165</v>
      </c>
      <c r="B77" s="156"/>
    </row>
    <row r="78" ht="17.25" customHeight="1" spans="1:2">
      <c r="A78" s="75" t="s">
        <v>3166</v>
      </c>
      <c r="B78" s="156"/>
    </row>
    <row r="79" ht="17.25" customHeight="1" spans="1:2">
      <c r="A79" s="161" t="s">
        <v>3167</v>
      </c>
      <c r="B79" s="156"/>
    </row>
    <row r="80" ht="17.25" customHeight="1" spans="1:2">
      <c r="A80" s="161" t="s">
        <v>3168</v>
      </c>
      <c r="B80" s="156"/>
    </row>
    <row r="81" s="142" customFormat="1" ht="17.25" customHeight="1" spans="1:2">
      <c r="A81" s="75" t="s">
        <v>3169</v>
      </c>
      <c r="B81" s="156"/>
    </row>
    <row r="82" ht="17.25" customHeight="1" spans="1:2">
      <c r="A82" s="160" t="s">
        <v>3170</v>
      </c>
      <c r="B82" s="79"/>
    </row>
    <row r="83" ht="17.25" customHeight="1" spans="1:2">
      <c r="A83" s="161" t="s">
        <v>3171</v>
      </c>
      <c r="B83" s="156"/>
    </row>
    <row r="84" ht="17.25" customHeight="1" spans="1:2">
      <c r="A84" s="161" t="s">
        <v>3172</v>
      </c>
      <c r="B84" s="156"/>
    </row>
    <row r="85" ht="17.25" customHeight="1" spans="1:2">
      <c r="A85" s="161" t="s">
        <v>3173</v>
      </c>
      <c r="B85" s="156"/>
    </row>
    <row r="86" ht="17.25" customHeight="1" spans="1:2">
      <c r="A86" s="161" t="s">
        <v>3174</v>
      </c>
      <c r="B86" s="156"/>
    </row>
    <row r="87" ht="17.25" customHeight="1" spans="1:2">
      <c r="A87" s="75" t="s">
        <v>3175</v>
      </c>
      <c r="B87" s="156"/>
    </row>
    <row r="88" ht="17.25" customHeight="1" spans="1:2">
      <c r="A88" s="161" t="s">
        <v>3176</v>
      </c>
      <c r="B88" s="156"/>
    </row>
    <row r="89" ht="17.25" customHeight="1" spans="1:2">
      <c r="A89" s="75" t="s">
        <v>3177</v>
      </c>
      <c r="B89" s="156"/>
    </row>
    <row r="90" s="142" customFormat="1" ht="17.25" customHeight="1" spans="1:2">
      <c r="A90" s="75" t="s">
        <v>3178</v>
      </c>
      <c r="B90" s="156"/>
    </row>
    <row r="91" ht="17.25" customHeight="1" spans="1:2">
      <c r="A91" s="160" t="s">
        <v>3179</v>
      </c>
      <c r="B91" s="78"/>
    </row>
    <row r="92" ht="17.25" customHeight="1" spans="1:2">
      <c r="A92" s="161" t="s">
        <v>3180</v>
      </c>
      <c r="B92" s="156"/>
    </row>
    <row r="93" ht="17.25" customHeight="1" spans="1:2">
      <c r="A93" s="161" t="s">
        <v>3181</v>
      </c>
      <c r="B93" s="156"/>
    </row>
    <row r="94" ht="17.25" customHeight="1" spans="1:2">
      <c r="A94" s="161" t="s">
        <v>3182</v>
      </c>
      <c r="B94" s="156"/>
    </row>
    <row r="95" ht="17.25" customHeight="1" spans="1:2">
      <c r="A95" s="75" t="s">
        <v>3183</v>
      </c>
      <c r="B95" s="156"/>
    </row>
    <row r="96" ht="17.25" customHeight="1" spans="1:2">
      <c r="A96" s="161" t="s">
        <v>3184</v>
      </c>
      <c r="B96" s="156"/>
    </row>
    <row r="97" s="142" customFormat="1" ht="17.25" customHeight="1" spans="1:2">
      <c r="A97" s="161" t="s">
        <v>3185</v>
      </c>
      <c r="B97" s="156"/>
    </row>
    <row r="98" ht="17.25" customHeight="1" spans="1:2">
      <c r="A98" s="160" t="s">
        <v>3186</v>
      </c>
      <c r="B98" s="78"/>
    </row>
    <row r="99" ht="17.25" customHeight="1" spans="1:2">
      <c r="A99" s="161" t="s">
        <v>3187</v>
      </c>
      <c r="B99" s="156"/>
    </row>
    <row r="100" ht="17.25" customHeight="1" spans="1:2">
      <c r="A100" s="161" t="s">
        <v>3188</v>
      </c>
      <c r="B100" s="156"/>
    </row>
    <row r="101" ht="17.25" customHeight="1" spans="1:2">
      <c r="A101" s="161" t="s">
        <v>3189</v>
      </c>
      <c r="B101" s="156"/>
    </row>
    <row r="102" ht="17.25" customHeight="1" spans="1:2">
      <c r="A102" s="161" t="s">
        <v>3190</v>
      </c>
      <c r="B102" s="156"/>
    </row>
    <row r="103" ht="17.25" customHeight="1" spans="1:2">
      <c r="A103" s="161" t="s">
        <v>3191</v>
      </c>
      <c r="B103" s="156"/>
    </row>
    <row r="104" ht="17.25" customHeight="1" spans="1:2">
      <c r="A104" s="163" t="s">
        <v>3192</v>
      </c>
      <c r="B104" s="156"/>
    </row>
    <row r="105" ht="17.25" customHeight="1" spans="1:2">
      <c r="A105" s="161" t="s">
        <v>3193</v>
      </c>
      <c r="B105" s="156"/>
    </row>
    <row r="106" s="142" customFormat="1" ht="17.25" customHeight="1" spans="1:2">
      <c r="A106" s="158" t="s">
        <v>3194</v>
      </c>
      <c r="B106" s="156"/>
    </row>
    <row r="107" ht="17.25" customHeight="1" spans="1:2">
      <c r="A107" s="160" t="s">
        <v>3195</v>
      </c>
      <c r="B107" s="78"/>
    </row>
    <row r="108" ht="17.25" customHeight="1" spans="1:2">
      <c r="A108" s="161" t="s">
        <v>3196</v>
      </c>
      <c r="B108" s="156"/>
    </row>
    <row r="109" ht="17.25" customHeight="1" spans="1:2">
      <c r="A109" s="161" t="s">
        <v>3197</v>
      </c>
      <c r="B109" s="156"/>
    </row>
    <row r="110" ht="17.25" customHeight="1" spans="1:2">
      <c r="A110" s="164" t="s">
        <v>3198</v>
      </c>
      <c r="B110" s="156"/>
    </row>
    <row r="111" ht="17.25" customHeight="1" spans="1:2">
      <c r="A111" s="161" t="s">
        <v>3199</v>
      </c>
      <c r="B111" s="156"/>
    </row>
    <row r="112" ht="17.25" customHeight="1" spans="1:2">
      <c r="A112" s="161" t="s">
        <v>3200</v>
      </c>
      <c r="B112" s="156"/>
    </row>
    <row r="113" ht="17.25" customHeight="1" spans="1:2">
      <c r="A113" s="161" t="s">
        <v>3188</v>
      </c>
      <c r="B113" s="156"/>
    </row>
    <row r="114" ht="17.25" customHeight="1" spans="1:2">
      <c r="A114" s="161" t="s">
        <v>3201</v>
      </c>
      <c r="B114" s="156"/>
    </row>
    <row r="115" ht="17.25" customHeight="1" spans="1:2">
      <c r="A115" s="161" t="s">
        <v>3202</v>
      </c>
      <c r="B115" s="156"/>
    </row>
    <row r="116" s="142" customFormat="1" ht="17.25" customHeight="1" spans="1:2">
      <c r="A116" s="161" t="s">
        <v>3203</v>
      </c>
      <c r="B116" s="156"/>
    </row>
    <row r="117" ht="17.25" customHeight="1" spans="1:2">
      <c r="A117" s="160" t="s">
        <v>2228</v>
      </c>
      <c r="B117" s="78"/>
    </row>
    <row r="118" ht="17.25" customHeight="1" spans="1:2">
      <c r="A118" s="161" t="s">
        <v>3204</v>
      </c>
      <c r="B118" s="156"/>
    </row>
    <row r="119" ht="17.25" customHeight="1" spans="1:2">
      <c r="A119" s="161" t="s">
        <v>3205</v>
      </c>
      <c r="B119" s="156"/>
    </row>
    <row r="120" ht="17.25" customHeight="1" spans="1:2">
      <c r="A120" s="161" t="s">
        <v>3206</v>
      </c>
      <c r="B120" s="156"/>
    </row>
    <row r="121" ht="17.25" customHeight="1" spans="1:2">
      <c r="A121" s="161" t="s">
        <v>3207</v>
      </c>
      <c r="B121" s="156"/>
    </row>
    <row r="122" ht="17.25" customHeight="1" spans="1:2">
      <c r="A122" s="166" t="s">
        <v>3208</v>
      </c>
      <c r="B122" s="78"/>
    </row>
    <row r="123" ht="17.25" customHeight="1" spans="1:2">
      <c r="A123" s="164" t="s">
        <v>3209</v>
      </c>
      <c r="B123" s="156"/>
    </row>
    <row r="124" s="142" customFormat="1" ht="17.25" customHeight="1" spans="1:2">
      <c r="A124" s="164" t="s">
        <v>3210</v>
      </c>
      <c r="B124" s="156"/>
    </row>
    <row r="125" ht="17.25" customHeight="1" spans="1:2">
      <c r="A125" s="160" t="s">
        <v>3211</v>
      </c>
      <c r="B125" s="78"/>
    </row>
    <row r="126" ht="17.25" customHeight="1" spans="1:2">
      <c r="A126" s="164" t="s">
        <v>3212</v>
      </c>
      <c r="B126" s="156"/>
    </row>
    <row r="127" ht="17.25" customHeight="1" spans="1:2">
      <c r="A127" s="161" t="s">
        <v>3213</v>
      </c>
      <c r="B127" s="156"/>
    </row>
    <row r="128" ht="17.25" customHeight="1" spans="1:2">
      <c r="A128" s="161" t="s">
        <v>3214</v>
      </c>
      <c r="B128" s="156"/>
    </row>
    <row r="129" ht="17.25" customHeight="1" spans="1:2">
      <c r="A129" s="161" t="s">
        <v>3215</v>
      </c>
      <c r="B129" s="156"/>
    </row>
    <row r="130" ht="17.25" customHeight="1" spans="1:2">
      <c r="A130" s="164" t="s">
        <v>3216</v>
      </c>
      <c r="B130" s="156"/>
    </row>
    <row r="131" ht="17.25" customHeight="1" spans="1:2">
      <c r="A131" s="161" t="s">
        <v>3217</v>
      </c>
      <c r="B131" s="156"/>
    </row>
    <row r="132" ht="17.25" customHeight="1" spans="1:2">
      <c r="A132" s="161" t="s">
        <v>3218</v>
      </c>
      <c r="B132" s="156"/>
    </row>
    <row r="133" ht="17.25" customHeight="1" spans="1:2">
      <c r="A133" s="161" t="s">
        <v>3219</v>
      </c>
      <c r="B133" s="156"/>
    </row>
    <row r="134" ht="17.25" customHeight="1" spans="1:2">
      <c r="A134" s="161" t="s">
        <v>3220</v>
      </c>
      <c r="B134" s="156"/>
    </row>
    <row r="135" ht="17.25" customHeight="1" spans="1:2">
      <c r="A135" s="161" t="s">
        <v>3221</v>
      </c>
      <c r="B135" s="156"/>
    </row>
    <row r="136" ht="17.25" customHeight="1" spans="1:2">
      <c r="A136" s="161" t="s">
        <v>3222</v>
      </c>
      <c r="B136" s="156"/>
    </row>
    <row r="137" ht="17.25" customHeight="1" spans="1:2">
      <c r="A137" s="161" t="s">
        <v>3223</v>
      </c>
      <c r="B137" s="156"/>
    </row>
    <row r="138" ht="17.25" customHeight="1" spans="1:2">
      <c r="A138" s="161" t="s">
        <v>3224</v>
      </c>
      <c r="B138" s="156"/>
    </row>
    <row r="139" ht="17.25" customHeight="1" spans="1:2">
      <c r="A139" s="161" t="s">
        <v>3225</v>
      </c>
      <c r="B139" s="156"/>
    </row>
    <row r="140" ht="17.25" customHeight="1" spans="1:2">
      <c r="A140" s="161" t="s">
        <v>3226</v>
      </c>
      <c r="B140" s="156"/>
    </row>
    <row r="141" ht="17.25" customHeight="1" spans="1:2">
      <c r="A141" s="161" t="s">
        <v>3227</v>
      </c>
      <c r="B141" s="156"/>
    </row>
    <row r="142" ht="17.25" customHeight="1" spans="1:2">
      <c r="A142" s="164" t="s">
        <v>3228</v>
      </c>
      <c r="B142" s="156"/>
    </row>
    <row r="143" s="142" customFormat="1" ht="17.25" customHeight="1" spans="1:2">
      <c r="A143" s="161" t="s">
        <v>3229</v>
      </c>
      <c r="B143" s="156"/>
    </row>
    <row r="144" ht="17.25" customHeight="1" spans="1:2">
      <c r="A144" s="160" t="s">
        <v>2231</v>
      </c>
      <c r="B144" s="78"/>
    </row>
    <row r="145" ht="17.25" customHeight="1" spans="1:2">
      <c r="A145" s="161" t="s">
        <v>3230</v>
      </c>
      <c r="B145" s="156"/>
    </row>
    <row r="146" ht="17.25" customHeight="1" spans="1:2">
      <c r="A146" s="161" t="s">
        <v>3231</v>
      </c>
      <c r="B146" s="156"/>
    </row>
    <row r="147" ht="17.25" customHeight="1" spans="1:2">
      <c r="A147" s="161" t="s">
        <v>3232</v>
      </c>
      <c r="B147" s="156"/>
    </row>
    <row r="148" ht="17.25" customHeight="1" spans="1:2">
      <c r="A148" s="161" t="s">
        <v>3233</v>
      </c>
      <c r="B148" s="156"/>
    </row>
    <row r="149" ht="17.25" customHeight="1" spans="1:2">
      <c r="A149" s="161" t="s">
        <v>3234</v>
      </c>
      <c r="B149" s="156"/>
    </row>
    <row r="150" ht="17.25" customHeight="1" spans="1:2">
      <c r="A150" s="161" t="s">
        <v>3235</v>
      </c>
      <c r="B150" s="156"/>
    </row>
    <row r="151" s="142" customFormat="1" ht="17.25" customHeight="1" spans="1:2">
      <c r="A151" s="161" t="s">
        <v>3236</v>
      </c>
      <c r="B151" s="156"/>
    </row>
    <row r="152" ht="17.25" customHeight="1" spans="1:2">
      <c r="A152" s="160" t="s">
        <v>3237</v>
      </c>
      <c r="B152" s="78"/>
    </row>
    <row r="153" ht="17.25" customHeight="1" spans="1:2">
      <c r="A153" s="161" t="s">
        <v>3174</v>
      </c>
      <c r="B153" s="156"/>
    </row>
    <row r="154" ht="17.25" customHeight="1" spans="1:2">
      <c r="A154" s="161" t="s">
        <v>3238</v>
      </c>
      <c r="B154" s="156"/>
    </row>
    <row r="155" s="142" customFormat="1" ht="17.25" customHeight="1" spans="1:2">
      <c r="A155" s="161" t="s">
        <v>3239</v>
      </c>
      <c r="B155" s="156"/>
    </row>
    <row r="156" ht="17.25" customHeight="1" spans="1:2">
      <c r="A156" s="160" t="s">
        <v>3240</v>
      </c>
      <c r="B156" s="78"/>
    </row>
    <row r="157" ht="17.25" customHeight="1" spans="1:2">
      <c r="A157" s="161" t="s">
        <v>3241</v>
      </c>
      <c r="B157" s="156"/>
    </row>
    <row r="158" ht="17.25" customHeight="1" spans="1:2">
      <c r="A158" s="161" t="s">
        <v>3155</v>
      </c>
      <c r="B158" s="156"/>
    </row>
    <row r="159" ht="17.25" customHeight="1" spans="1:2">
      <c r="A159" s="164" t="s">
        <v>3242</v>
      </c>
      <c r="B159" s="156"/>
    </row>
    <row r="160" s="142" customFormat="1" ht="17.25" customHeight="1" spans="1:2">
      <c r="A160" s="161" t="s">
        <v>3243</v>
      </c>
      <c r="B160" s="156"/>
    </row>
    <row r="161" ht="17.25" customHeight="1" spans="1:2">
      <c r="A161" s="160" t="s">
        <v>3244</v>
      </c>
      <c r="B161" s="78">
        <f>SUM(B162)</f>
        <v>0</v>
      </c>
    </row>
    <row r="162" s="142" customFormat="1" ht="17.25" customHeight="1" spans="1:2">
      <c r="A162" s="161" t="s">
        <v>3245</v>
      </c>
      <c r="B162" s="156"/>
    </row>
    <row r="163" ht="17.25" customHeight="1" spans="1:2">
      <c r="A163" s="160" t="s">
        <v>3246</v>
      </c>
      <c r="B163" s="78">
        <f>SUM(B164)</f>
        <v>0</v>
      </c>
    </row>
    <row r="164" s="142" customFormat="1" ht="17.25" customHeight="1" spans="1:2">
      <c r="A164" s="161" t="s">
        <v>3247</v>
      </c>
      <c r="B164" s="156"/>
    </row>
    <row r="165" ht="17.25" customHeight="1" spans="1:2">
      <c r="A165" s="160" t="s">
        <v>2233</v>
      </c>
      <c r="B165" s="78">
        <f>SUM(B166:B167)</f>
        <v>0</v>
      </c>
    </row>
    <row r="166" ht="17.25" customHeight="1" spans="1:2">
      <c r="A166" s="161" t="s">
        <v>3248</v>
      </c>
      <c r="B166" s="156"/>
    </row>
    <row r="167" s="142" customFormat="1" ht="17.25" customHeight="1" spans="1:2">
      <c r="A167" s="161" t="s">
        <v>3249</v>
      </c>
      <c r="B167" s="156"/>
    </row>
    <row r="168" ht="17.25" customHeight="1" spans="1:2">
      <c r="A168" s="160" t="s">
        <v>3250</v>
      </c>
      <c r="B168" s="78"/>
    </row>
    <row r="169" ht="17.25" customHeight="1" spans="1:2">
      <c r="A169" s="161" t="s">
        <v>3251</v>
      </c>
      <c r="B169" s="156"/>
    </row>
    <row r="170" s="142" customFormat="1" ht="17.25" customHeight="1" spans="1:2">
      <c r="A170" s="161" t="s">
        <v>2429</v>
      </c>
      <c r="B170" s="156"/>
    </row>
    <row r="171" ht="17.25" customHeight="1" spans="1:2">
      <c r="A171" s="160" t="s">
        <v>72</v>
      </c>
      <c r="B171" s="78"/>
    </row>
    <row r="172" ht="17.25" customHeight="1" spans="1:2">
      <c r="A172" s="161" t="s">
        <v>3252</v>
      </c>
      <c r="B172" s="156"/>
    </row>
    <row r="173" ht="17.25" customHeight="1" spans="1:2">
      <c r="A173" s="164" t="s">
        <v>3169</v>
      </c>
      <c r="B173" s="156"/>
    </row>
    <row r="174" ht="17.25" customHeight="1" spans="1:2">
      <c r="A174" s="167" t="s">
        <v>3253</v>
      </c>
      <c r="B174" s="156">
        <v>16.14</v>
      </c>
    </row>
    <row r="175" ht="36.75" customHeight="1" spans="1:1">
      <c r="A175" s="168"/>
    </row>
  </sheetData>
  <mergeCells count="1">
    <mergeCell ref="A2:B2"/>
  </mergeCells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G8" sqref="G8"/>
    </sheetView>
  </sheetViews>
  <sheetFormatPr defaultColWidth="13.375" defaultRowHeight="32.25" customHeight="1" outlineLevelCol="2"/>
  <cols>
    <col min="1" max="1" width="29.375" style="127" customWidth="1"/>
    <col min="2" max="2" width="14.75" style="127" customWidth="1"/>
    <col min="3" max="4" width="14.25" style="127" customWidth="1"/>
    <col min="5" max="16384" width="13.375" style="127"/>
  </cols>
  <sheetData>
    <row r="1" s="127" customFormat="1" customHeight="1" spans="1:3">
      <c r="A1" s="131"/>
      <c r="B1" s="130"/>
      <c r="C1" s="130"/>
    </row>
    <row r="2" s="128" customFormat="1" customHeight="1" spans="1:3">
      <c r="A2" s="132" t="s">
        <v>3618</v>
      </c>
      <c r="B2" s="132"/>
      <c r="C2" s="132"/>
    </row>
    <row r="3" s="127" customFormat="1" customHeight="1" spans="1:3">
      <c r="A3" s="133"/>
      <c r="B3" s="133"/>
      <c r="C3" s="134" t="s">
        <v>5</v>
      </c>
    </row>
    <row r="4" s="129" customFormat="1" ht="27.75" customHeight="1" spans="1:3">
      <c r="A4" s="135" t="s">
        <v>3096</v>
      </c>
      <c r="B4" s="135" t="s">
        <v>3257</v>
      </c>
      <c r="C4" s="135" t="s">
        <v>9</v>
      </c>
    </row>
    <row r="5" s="129" customFormat="1" customHeight="1" spans="1:3">
      <c r="A5" s="136"/>
      <c r="B5" s="136"/>
      <c r="C5" s="136"/>
    </row>
    <row r="6" s="129" customFormat="1" ht="37.5" customHeight="1" spans="1:3">
      <c r="A6" s="137" t="s">
        <v>3619</v>
      </c>
      <c r="B6" s="138"/>
      <c r="C6" s="138"/>
    </row>
    <row r="7" s="130" customFormat="1" ht="37.5" customHeight="1" spans="1:3">
      <c r="A7" s="137" t="s">
        <v>3620</v>
      </c>
      <c r="B7" s="138">
        <v>27901</v>
      </c>
      <c r="C7" s="138">
        <v>27901</v>
      </c>
    </row>
    <row r="8" s="130" customFormat="1" ht="37.5" customHeight="1" spans="1:3">
      <c r="A8" s="137" t="s">
        <v>3621</v>
      </c>
      <c r="B8" s="138"/>
      <c r="C8" s="138"/>
    </row>
    <row r="9" s="130" customFormat="1" ht="37.5" customHeight="1" spans="1:3">
      <c r="A9" s="137" t="s">
        <v>3622</v>
      </c>
      <c r="B9" s="138">
        <v>4618</v>
      </c>
      <c r="C9" s="138">
        <v>4618</v>
      </c>
    </row>
    <row r="10" s="130" customFormat="1" ht="37.5" customHeight="1" spans="1:3">
      <c r="A10" s="137" t="s">
        <v>3623</v>
      </c>
      <c r="B10" s="138"/>
      <c r="C10" s="138"/>
    </row>
    <row r="11" s="130" customFormat="1" ht="37.5" customHeight="1" spans="1:3">
      <c r="A11" s="137" t="s">
        <v>3624</v>
      </c>
      <c r="B11" s="138">
        <v>4618</v>
      </c>
      <c r="C11" s="138">
        <v>4618</v>
      </c>
    </row>
    <row r="12" s="130" customFormat="1" customHeight="1" spans="1:3">
      <c r="A12" s="137" t="s">
        <v>3625</v>
      </c>
      <c r="B12" s="139"/>
      <c r="C12" s="140"/>
    </row>
    <row r="13" s="127" customFormat="1" customHeight="1" spans="1:3">
      <c r="A13" s="137" t="s">
        <v>3626</v>
      </c>
      <c r="B13" s="141">
        <v>27901</v>
      </c>
      <c r="C13" s="141">
        <v>27901</v>
      </c>
    </row>
  </sheetData>
  <mergeCells count="4">
    <mergeCell ref="A2:C2"/>
    <mergeCell ref="A4:A5"/>
    <mergeCell ref="B4:B5"/>
    <mergeCell ref="C4:C5"/>
  </mergeCells>
  <pageMargins left="0.75" right="0.75" top="1" bottom="1" header="0.511805555555556" footer="0.511805555555556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H12" sqref="H12"/>
    </sheetView>
  </sheetViews>
  <sheetFormatPr defaultColWidth="9" defaultRowHeight="18.75" customHeight="1" outlineLevelRow="5" outlineLevelCol="1"/>
  <cols>
    <col min="1" max="1" width="46.5" style="114" customWidth="1"/>
    <col min="2" max="2" width="31.5" style="117" customWidth="1"/>
    <col min="3" max="3" width="10.25" style="114" customWidth="1"/>
    <col min="4" max="16384" width="9" style="114"/>
  </cols>
  <sheetData>
    <row r="1" s="114" customFormat="1" customHeight="1" spans="1:2">
      <c r="A1" s="117"/>
      <c r="B1" s="117"/>
    </row>
    <row r="2" s="115" customFormat="1" ht="24" customHeight="1" spans="1:2">
      <c r="A2" s="118" t="s">
        <v>3627</v>
      </c>
      <c r="B2" s="118"/>
    </row>
    <row r="3" s="114" customFormat="1" ht="25.5" customHeight="1" spans="1:2">
      <c r="A3" s="119"/>
      <c r="B3" s="120" t="s">
        <v>5</v>
      </c>
    </row>
    <row r="4" s="116" customFormat="1" ht="18" customHeight="1" spans="1:2">
      <c r="A4" s="121" t="s">
        <v>3268</v>
      </c>
      <c r="B4" s="122" t="s">
        <v>3269</v>
      </c>
    </row>
    <row r="5" s="114" customFormat="1" customHeight="1" spans="1:2">
      <c r="A5" s="123" t="s">
        <v>2673</v>
      </c>
      <c r="B5" s="124"/>
    </row>
    <row r="6" s="114" customFormat="1" customHeight="1" spans="1:2">
      <c r="A6" s="125" t="s">
        <v>90</v>
      </c>
      <c r="B6" s="126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39"/>
  <sheetViews>
    <sheetView showZeros="0" workbookViewId="0">
      <selection activeCell="F8" sqref="F8"/>
    </sheetView>
  </sheetViews>
  <sheetFormatPr defaultColWidth="9" defaultRowHeight="21" customHeight="1" outlineLevelCol="5"/>
  <cols>
    <col min="1" max="1" width="43.375" style="83" customWidth="1"/>
    <col min="2" max="2" width="21.875" style="83" customWidth="1"/>
    <col min="3" max="3" width="9" style="83"/>
    <col min="4" max="4" width="9.625" style="83"/>
    <col min="5" max="5" width="9" style="83"/>
    <col min="6" max="6" width="12" style="83"/>
    <col min="7" max="16384" width="9" style="83"/>
  </cols>
  <sheetData>
    <row r="1" s="83" customFormat="1" ht="20.25" customHeight="1" spans="1:1">
      <c r="A1" s="86"/>
    </row>
    <row r="2" s="83" customFormat="1" ht="20.25" customHeight="1" spans="1:2">
      <c r="A2" s="87" t="s">
        <v>3628</v>
      </c>
      <c r="B2" s="87"/>
    </row>
    <row r="3" s="83" customFormat="1" ht="15" customHeight="1" spans="1:2">
      <c r="A3" s="89"/>
      <c r="B3" s="89"/>
    </row>
    <row r="4" s="83" customFormat="1" ht="30" customHeight="1" spans="1:2">
      <c r="A4" s="63" t="s">
        <v>6</v>
      </c>
      <c r="B4" s="91" t="s">
        <v>3629</v>
      </c>
    </row>
    <row r="5" s="84" customFormat="1" ht="24.75" customHeight="1" spans="1:6">
      <c r="A5" s="108" t="s">
        <v>3630</v>
      </c>
      <c r="B5" s="93"/>
      <c r="D5" s="94"/>
      <c r="F5" s="95"/>
    </row>
    <row r="6" s="83" customFormat="1" ht="24.75" customHeight="1" spans="1:2">
      <c r="A6" s="109" t="s">
        <v>3631</v>
      </c>
      <c r="B6" s="97"/>
    </row>
    <row r="7" s="83" customFormat="1" ht="24.75" customHeight="1" spans="1:2">
      <c r="A7" s="109" t="s">
        <v>3632</v>
      </c>
      <c r="B7" s="97"/>
    </row>
    <row r="8" s="83" customFormat="1" ht="24.75" customHeight="1" spans="1:2">
      <c r="A8" s="109" t="s">
        <v>3633</v>
      </c>
      <c r="B8" s="97"/>
    </row>
    <row r="9" s="83" customFormat="1" ht="24.75" customHeight="1" spans="1:2">
      <c r="A9" s="109" t="s">
        <v>3634</v>
      </c>
      <c r="B9" s="97"/>
    </row>
    <row r="10" s="83" customFormat="1" ht="24.75" customHeight="1" spans="1:2">
      <c r="A10" s="109" t="s">
        <v>3635</v>
      </c>
      <c r="B10" s="97"/>
    </row>
    <row r="11" s="83" customFormat="1" ht="24.75" customHeight="1" spans="1:2">
      <c r="A11" s="109" t="s">
        <v>3636</v>
      </c>
      <c r="B11" s="97"/>
    </row>
    <row r="12" s="83" customFormat="1" ht="24.75" customHeight="1" spans="1:2">
      <c r="A12" s="109" t="s">
        <v>3637</v>
      </c>
      <c r="B12" s="97"/>
    </row>
    <row r="13" s="83" customFormat="1" ht="24.75" customHeight="1" spans="1:2">
      <c r="A13" s="109" t="s">
        <v>3638</v>
      </c>
      <c r="B13" s="97"/>
    </row>
    <row r="14" s="83" customFormat="1" ht="24.75" customHeight="1" spans="1:2">
      <c r="A14" s="109" t="s">
        <v>3639</v>
      </c>
      <c r="B14" s="97"/>
    </row>
    <row r="15" s="83" customFormat="1" ht="24.75" customHeight="1" spans="1:2">
      <c r="A15" s="109" t="s">
        <v>3640</v>
      </c>
      <c r="B15" s="97"/>
    </row>
    <row r="16" s="83" customFormat="1" ht="24.75" customHeight="1" spans="1:2">
      <c r="A16" s="109" t="s">
        <v>3641</v>
      </c>
      <c r="B16" s="97"/>
    </row>
    <row r="17" s="83" customFormat="1" ht="24.75" customHeight="1" spans="1:2">
      <c r="A17" s="109" t="s">
        <v>3642</v>
      </c>
      <c r="B17" s="97"/>
    </row>
    <row r="18" s="83" customFormat="1" ht="24.75" customHeight="1" spans="1:2">
      <c r="A18" s="109" t="s">
        <v>3643</v>
      </c>
      <c r="B18" s="97"/>
    </row>
    <row r="19" s="83" customFormat="1" ht="24.75" customHeight="1" spans="1:2">
      <c r="A19" s="109" t="s">
        <v>3644</v>
      </c>
      <c r="B19" s="97"/>
    </row>
    <row r="20" s="83" customFormat="1" ht="24.75" customHeight="1" spans="1:2">
      <c r="A20" s="110" t="s">
        <v>3645</v>
      </c>
      <c r="B20" s="97"/>
    </row>
    <row r="21" s="84" customFormat="1" ht="24.75" customHeight="1" spans="1:6">
      <c r="A21" s="108" t="s">
        <v>3646</v>
      </c>
      <c r="B21" s="93"/>
      <c r="D21" s="94"/>
      <c r="F21" s="95"/>
    </row>
    <row r="22" s="83" customFormat="1" ht="24.75" customHeight="1" spans="1:2">
      <c r="A22" s="109" t="s">
        <v>3647</v>
      </c>
      <c r="B22" s="97"/>
    </row>
    <row r="23" s="83" customFormat="1" ht="24.75" customHeight="1" spans="1:2">
      <c r="A23" s="109" t="s">
        <v>3648</v>
      </c>
      <c r="B23" s="97"/>
    </row>
    <row r="24" s="84" customFormat="1" ht="24.75" customHeight="1" spans="1:2">
      <c r="A24" s="108" t="s">
        <v>3649</v>
      </c>
      <c r="B24" s="93"/>
    </row>
    <row r="25" s="83" customFormat="1" ht="24.75" customHeight="1" spans="1:2">
      <c r="A25" s="110" t="s">
        <v>3650</v>
      </c>
      <c r="B25" s="97"/>
    </row>
    <row r="26" s="83" customFormat="1" ht="24.75" customHeight="1" spans="1:2">
      <c r="A26" s="109"/>
      <c r="B26" s="97"/>
    </row>
    <row r="27" s="83" customFormat="1" ht="24.75" customHeight="1" spans="1:2">
      <c r="A27" s="111" t="s">
        <v>3651</v>
      </c>
      <c r="B27" s="93"/>
    </row>
    <row r="28" s="85" customFormat="1" ht="24.75" customHeight="1" spans="1:2">
      <c r="A28" s="112" t="s">
        <v>3652</v>
      </c>
      <c r="B28" s="102"/>
    </row>
    <row r="29" s="83" customFormat="1" ht="24.75" customHeight="1" spans="1:2">
      <c r="A29" s="113"/>
      <c r="B29" s="97"/>
    </row>
    <row r="30" s="83" customFormat="1" ht="24.75" customHeight="1" spans="1:2">
      <c r="A30" s="104" t="s">
        <v>3327</v>
      </c>
      <c r="B30" s="93"/>
    </row>
    <row r="31" s="83" customFormat="1" customHeight="1" spans="1:1">
      <c r="A31" s="89" t="s">
        <v>3653</v>
      </c>
    </row>
    <row r="33" s="84" customFormat="1" customHeight="1" spans="1:2">
      <c r="A33" s="83"/>
      <c r="B33" s="107"/>
    </row>
    <row r="39" s="84" customFormat="1" customHeight="1" spans="1:2">
      <c r="A39" s="83"/>
      <c r="B39" s="83"/>
    </row>
  </sheetData>
  <mergeCells count="1">
    <mergeCell ref="A2:B2"/>
  </mergeCells>
  <printOptions horizontalCentered="1"/>
  <pageMargins left="0.786805555555556" right="0.786805555555556" top="0.786805555555556" bottom="0.786805555555556" header="0.313888888888889" footer="0.313888888888889"/>
  <pageSetup paperSize="9" scale="95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H42"/>
  <sheetViews>
    <sheetView showZeros="0" view="pageBreakPreview" zoomScale="85" zoomScaleNormal="100" zoomScaleSheetLayoutView="85" workbookViewId="0">
      <selection activeCell="A1" sqref="A1"/>
    </sheetView>
  </sheetViews>
  <sheetFormatPr defaultColWidth="9" defaultRowHeight="21" customHeight="1" outlineLevelCol="7"/>
  <cols>
    <col min="1" max="1" width="49.875" style="83" customWidth="1"/>
    <col min="2" max="2" width="23.75" style="83" customWidth="1"/>
    <col min="3" max="3" width="33.75" style="83" customWidth="1"/>
    <col min="4" max="4" width="10.625" style="83" customWidth="1"/>
    <col min="5" max="5" width="9" style="83"/>
    <col min="6" max="6" width="9.625" style="83"/>
    <col min="7" max="7" width="9" style="83"/>
    <col min="8" max="8" width="12" style="83"/>
    <col min="9" max="16384" width="9" style="83"/>
  </cols>
  <sheetData>
    <row r="1" s="83" customFormat="1" ht="20.25" customHeight="1" spans="1:1">
      <c r="A1" s="86"/>
    </row>
    <row r="2" s="83" customFormat="1" ht="20.25" customHeight="1" spans="1:4">
      <c r="A2" s="87" t="s">
        <v>3654</v>
      </c>
      <c r="B2" s="87"/>
      <c r="C2" s="88"/>
      <c r="D2" s="88"/>
    </row>
    <row r="3" s="83" customFormat="1" ht="15" customHeight="1" spans="1:2">
      <c r="A3" s="89"/>
      <c r="B3" s="90" t="s">
        <v>5</v>
      </c>
    </row>
    <row r="4" s="83" customFormat="1" ht="30" customHeight="1" spans="1:2">
      <c r="A4" s="63" t="s">
        <v>6</v>
      </c>
      <c r="B4" s="91" t="s">
        <v>3655</v>
      </c>
    </row>
    <row r="5" s="84" customFormat="1" ht="24.75" customHeight="1" spans="1:8">
      <c r="A5" s="92" t="s">
        <v>3656</v>
      </c>
      <c r="B5" s="93"/>
      <c r="F5" s="94"/>
      <c r="H5" s="95"/>
    </row>
    <row r="6" s="83" customFormat="1" ht="24.75" customHeight="1" spans="1:2">
      <c r="A6" s="96" t="s">
        <v>3657</v>
      </c>
      <c r="B6" s="97"/>
    </row>
    <row r="7" s="83" customFormat="1" ht="24.75" customHeight="1" spans="1:2">
      <c r="A7" s="96" t="s">
        <v>3658</v>
      </c>
      <c r="B7" s="97"/>
    </row>
    <row r="8" s="83" customFormat="1" ht="24.75" customHeight="1" spans="1:2">
      <c r="A8" s="98" t="s">
        <v>3659</v>
      </c>
      <c r="B8" s="97"/>
    </row>
    <row r="9" s="83" customFormat="1" ht="24.75" customHeight="1" spans="1:2">
      <c r="A9" s="98" t="s">
        <v>3660</v>
      </c>
      <c r="B9" s="97"/>
    </row>
    <row r="10" s="83" customFormat="1" ht="24.75" customHeight="1" spans="1:2">
      <c r="A10" s="96" t="s">
        <v>3661</v>
      </c>
      <c r="B10" s="97"/>
    </row>
    <row r="11" s="83" customFormat="1" ht="24.75" customHeight="1" spans="1:2">
      <c r="A11" s="92" t="s">
        <v>3662</v>
      </c>
      <c r="B11" s="97"/>
    </row>
    <row r="12" s="83" customFormat="1" ht="24.75" customHeight="1" spans="1:2">
      <c r="A12" s="96" t="s">
        <v>3663</v>
      </c>
      <c r="B12" s="97"/>
    </row>
    <row r="13" s="83" customFormat="1" ht="24.75" customHeight="1" spans="1:2">
      <c r="A13" s="96" t="s">
        <v>3664</v>
      </c>
      <c r="B13" s="97"/>
    </row>
    <row r="14" s="83" customFormat="1" ht="24.75" customHeight="1" spans="1:2">
      <c r="A14" s="96" t="s">
        <v>3665</v>
      </c>
      <c r="B14" s="97"/>
    </row>
    <row r="15" s="83" customFormat="1" ht="24.75" customHeight="1" spans="1:2">
      <c r="A15" s="96" t="s">
        <v>3666</v>
      </c>
      <c r="B15" s="97"/>
    </row>
    <row r="16" s="83" customFormat="1" ht="24.75" customHeight="1" spans="1:2">
      <c r="A16" s="96" t="s">
        <v>3667</v>
      </c>
      <c r="B16" s="97"/>
    </row>
    <row r="17" s="83" customFormat="1" ht="24.75" customHeight="1" spans="1:2">
      <c r="A17" s="96" t="s">
        <v>3668</v>
      </c>
      <c r="B17" s="97"/>
    </row>
    <row r="18" s="83" customFormat="1" ht="24.75" customHeight="1" spans="1:2">
      <c r="A18" s="96" t="s">
        <v>3669</v>
      </c>
      <c r="B18" s="97"/>
    </row>
    <row r="19" s="83" customFormat="1" ht="24.75" customHeight="1" spans="1:2">
      <c r="A19" s="92" t="s">
        <v>3670</v>
      </c>
      <c r="B19" s="97"/>
    </row>
    <row r="20" s="83" customFormat="1" ht="24.75" customHeight="1" spans="1:2">
      <c r="A20" s="96" t="s">
        <v>3670</v>
      </c>
      <c r="B20" s="97"/>
    </row>
    <row r="21" s="84" customFormat="1" ht="24.75" customHeight="1" spans="1:8">
      <c r="A21" s="99"/>
      <c r="B21" s="93"/>
      <c r="F21" s="94"/>
      <c r="H21" s="95"/>
    </row>
    <row r="22" s="83" customFormat="1" ht="24.75" customHeight="1" spans="1:2">
      <c r="A22" s="96"/>
      <c r="B22" s="97"/>
    </row>
    <row r="23" s="83" customFormat="1" ht="24.75" customHeight="1" spans="1:2">
      <c r="A23" s="96"/>
      <c r="B23" s="97"/>
    </row>
    <row r="24" s="84" customFormat="1" ht="24.75" customHeight="1" spans="1:2">
      <c r="A24" s="96"/>
      <c r="B24" s="93"/>
    </row>
    <row r="25" s="83" customFormat="1" ht="24.75" customHeight="1" spans="1:2">
      <c r="A25" s="96"/>
      <c r="B25" s="97"/>
    </row>
    <row r="26" s="83" customFormat="1" ht="24.75" customHeight="1" spans="1:2">
      <c r="A26" s="96"/>
      <c r="B26" s="97"/>
    </row>
    <row r="27" s="83" customFormat="1" ht="24.75" customHeight="1" spans="1:2">
      <c r="A27" s="100" t="s">
        <v>3671</v>
      </c>
      <c r="B27" s="93"/>
    </row>
    <row r="28" s="85" customFormat="1" ht="24.75" customHeight="1" spans="1:2">
      <c r="A28" s="101" t="s">
        <v>2649</v>
      </c>
      <c r="B28" s="102"/>
    </row>
    <row r="29" s="83" customFormat="1" ht="24.75" customHeight="1" spans="1:2">
      <c r="A29" s="103"/>
      <c r="B29" s="97"/>
    </row>
    <row r="30" s="83" customFormat="1" ht="24.75" customHeight="1" spans="1:2">
      <c r="A30" s="104" t="s">
        <v>3349</v>
      </c>
      <c r="B30" s="93"/>
    </row>
    <row r="31" s="83" customFormat="1" customHeight="1" spans="1:4">
      <c r="A31" s="89" t="s">
        <v>3672</v>
      </c>
      <c r="C31" s="105"/>
      <c r="D31" s="106"/>
    </row>
    <row r="33" s="84" customFormat="1" customHeight="1" spans="1:4">
      <c r="A33" s="83"/>
      <c r="B33" s="107"/>
      <c r="C33" s="83"/>
      <c r="D33" s="83"/>
    </row>
    <row r="36" s="83" customFormat="1" customHeight="1" spans="3:4">
      <c r="C36" s="84"/>
      <c r="D36" s="84"/>
    </row>
    <row r="39" s="84" customFormat="1" customHeight="1" spans="1:4">
      <c r="A39" s="83"/>
      <c r="B39" s="83"/>
      <c r="C39" s="83"/>
      <c r="D39" s="83"/>
    </row>
    <row r="42" s="83" customFormat="1" customHeight="1" spans="3:4">
      <c r="C42" s="84"/>
      <c r="D42" s="84"/>
    </row>
  </sheetData>
  <mergeCells count="1">
    <mergeCell ref="A2:B2"/>
  </mergeCells>
  <printOptions horizontalCentered="1"/>
  <pageMargins left="0.786805555555556" right="0.786805555555556" top="0.786805555555556" bottom="0.786805555555556" header="0.313888888888889" footer="0.313888888888889"/>
  <pageSetup paperSize="9" scale="80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57"/>
  <sheetViews>
    <sheetView workbookViewId="0">
      <selection activeCell="I10" sqref="I10"/>
    </sheetView>
  </sheetViews>
  <sheetFormatPr defaultColWidth="9" defaultRowHeight="14.25" outlineLevelCol="1"/>
  <cols>
    <col min="1" max="1" width="26" style="58" customWidth="1"/>
    <col min="2" max="2" width="35.875" style="58" customWidth="1"/>
    <col min="3" max="16384" width="9" style="58"/>
  </cols>
  <sheetData>
    <row r="2" s="58" customFormat="1" ht="45" customHeight="1" spans="1:2">
      <c r="A2" s="59" t="s">
        <v>3673</v>
      </c>
      <c r="B2" s="59"/>
    </row>
    <row r="3" s="58" customFormat="1" spans="1:2">
      <c r="A3" s="60"/>
      <c r="B3" s="61"/>
    </row>
    <row r="4" s="58" customFormat="1" customHeight="1" spans="1:2">
      <c r="A4" s="62" t="s">
        <v>3096</v>
      </c>
      <c r="B4" s="63"/>
    </row>
    <row r="5" s="58" customFormat="1" spans="1:2">
      <c r="A5" s="64"/>
      <c r="B5" s="65" t="s">
        <v>2670</v>
      </c>
    </row>
    <row r="6" s="58" customFormat="1" spans="1:2">
      <c r="A6" s="66" t="s">
        <v>47</v>
      </c>
      <c r="B6" s="67"/>
    </row>
    <row r="7" s="58" customFormat="1" spans="1:2">
      <c r="A7" s="68" t="s">
        <v>3097</v>
      </c>
      <c r="B7" s="69"/>
    </row>
    <row r="8" s="58" customFormat="1" spans="1:2">
      <c r="A8" s="70" t="s">
        <v>3098</v>
      </c>
      <c r="B8" s="71"/>
    </row>
    <row r="9" s="58" customFormat="1" spans="1:2">
      <c r="A9" s="70" t="s">
        <v>3099</v>
      </c>
      <c r="B9" s="71"/>
    </row>
    <row r="10" s="58" customFormat="1" spans="1:2">
      <c r="A10" s="70" t="s">
        <v>3100</v>
      </c>
      <c r="B10" s="71"/>
    </row>
    <row r="11" s="58" customFormat="1" spans="1:2">
      <c r="A11" s="70" t="s">
        <v>3101</v>
      </c>
      <c r="B11" s="71"/>
    </row>
    <row r="12" s="58" customFormat="1" ht="28.5" spans="1:2">
      <c r="A12" s="70" t="s">
        <v>3102</v>
      </c>
      <c r="B12" s="71"/>
    </row>
    <row r="13" s="58" customFormat="1" spans="1:2">
      <c r="A13" s="70" t="s">
        <v>3103</v>
      </c>
      <c r="B13" s="71"/>
    </row>
    <row r="14" s="58" customFormat="1" spans="1:2">
      <c r="A14" s="66" t="s">
        <v>3104</v>
      </c>
      <c r="B14" s="69"/>
    </row>
    <row r="15" s="58" customFormat="1" spans="1:2">
      <c r="A15" s="72" t="s">
        <v>3674</v>
      </c>
      <c r="B15" s="71"/>
    </row>
    <row r="16" s="58" customFormat="1" spans="1:2">
      <c r="A16" s="70" t="s">
        <v>3675</v>
      </c>
      <c r="B16" s="71"/>
    </row>
    <row r="17" s="58" customFormat="1" ht="28.5" spans="1:2">
      <c r="A17" s="70" t="s">
        <v>3676</v>
      </c>
      <c r="B17" s="71"/>
    </row>
    <row r="18" s="58" customFormat="1" spans="1:2">
      <c r="A18" s="70" t="s">
        <v>3677</v>
      </c>
      <c r="B18" s="71"/>
    </row>
    <row r="19" s="58" customFormat="1" spans="1:2">
      <c r="A19" s="70" t="s">
        <v>3678</v>
      </c>
      <c r="B19" s="71"/>
    </row>
    <row r="20" s="58" customFormat="1" spans="1:2">
      <c r="A20" s="70" t="s">
        <v>3679</v>
      </c>
      <c r="B20" s="71"/>
    </row>
    <row r="21" s="58" customFormat="1" spans="1:2">
      <c r="A21" s="70" t="s">
        <v>3680</v>
      </c>
      <c r="B21" s="71"/>
    </row>
    <row r="22" s="58" customFormat="1" spans="1:2">
      <c r="A22" s="70" t="s">
        <v>3681</v>
      </c>
      <c r="B22" s="71"/>
    </row>
    <row r="23" s="58" customFormat="1" spans="1:2">
      <c r="A23" s="70" t="s">
        <v>3682</v>
      </c>
      <c r="B23" s="71"/>
    </row>
    <row r="24" s="58" customFormat="1" spans="1:2">
      <c r="A24" s="70" t="s">
        <v>3683</v>
      </c>
      <c r="B24" s="71"/>
    </row>
    <row r="25" s="58" customFormat="1" spans="1:2">
      <c r="A25" s="70" t="s">
        <v>3684</v>
      </c>
      <c r="B25" s="71"/>
    </row>
    <row r="26" s="58" customFormat="1" spans="1:2">
      <c r="A26" s="70" t="s">
        <v>3685</v>
      </c>
      <c r="B26" s="71"/>
    </row>
    <row r="27" s="58" customFormat="1" spans="1:2">
      <c r="A27" s="70" t="s">
        <v>3686</v>
      </c>
      <c r="B27" s="71"/>
    </row>
    <row r="28" s="58" customFormat="1" spans="1:2">
      <c r="A28" s="70" t="s">
        <v>3687</v>
      </c>
      <c r="B28" s="71"/>
    </row>
    <row r="29" s="58" customFormat="1" spans="1:2">
      <c r="A29" s="70" t="s">
        <v>3688</v>
      </c>
      <c r="B29" s="71"/>
    </row>
    <row r="30" s="58" customFormat="1" spans="1:2">
      <c r="A30" s="70" t="s">
        <v>3689</v>
      </c>
      <c r="B30" s="71"/>
    </row>
    <row r="31" s="58" customFormat="1" spans="1:2">
      <c r="A31" s="70" t="s">
        <v>3690</v>
      </c>
      <c r="B31" s="71"/>
    </row>
    <row r="32" s="58" customFormat="1" spans="1:2">
      <c r="A32" s="70" t="s">
        <v>3144</v>
      </c>
      <c r="B32" s="71"/>
    </row>
    <row r="33" s="58" customFormat="1" spans="1:2">
      <c r="A33" s="73" t="s">
        <v>3145</v>
      </c>
      <c r="B33" s="69"/>
    </row>
    <row r="34" s="58" customFormat="1" spans="1:2">
      <c r="A34" s="74" t="s">
        <v>2220</v>
      </c>
      <c r="B34" s="67"/>
    </row>
    <row r="35" s="58" customFormat="1" spans="1:2">
      <c r="A35" s="75" t="s">
        <v>3146</v>
      </c>
      <c r="B35" s="71"/>
    </row>
    <row r="36" s="58" customFormat="1" spans="1:2">
      <c r="A36" s="75" t="s">
        <v>3147</v>
      </c>
      <c r="B36" s="71"/>
    </row>
    <row r="37" s="58" customFormat="1" spans="1:2">
      <c r="A37" s="75" t="s">
        <v>3148</v>
      </c>
      <c r="B37" s="71"/>
    </row>
    <row r="38" s="58" customFormat="1" spans="1:2">
      <c r="A38" s="75" t="s">
        <v>3149</v>
      </c>
      <c r="B38" s="71"/>
    </row>
    <row r="39" s="58" customFormat="1" spans="1:2">
      <c r="A39" s="75" t="s">
        <v>3150</v>
      </c>
      <c r="B39" s="71"/>
    </row>
    <row r="40" s="58" customFormat="1" spans="1:2">
      <c r="A40" s="76" t="s">
        <v>3691</v>
      </c>
      <c r="B40" s="71"/>
    </row>
    <row r="41" s="58" customFormat="1" ht="28.5" spans="1:2">
      <c r="A41" s="75" t="s">
        <v>3152</v>
      </c>
      <c r="B41" s="71"/>
    </row>
    <row r="42" s="58" customFormat="1" spans="1:2">
      <c r="A42" s="76" t="s">
        <v>3692</v>
      </c>
      <c r="B42" s="71"/>
    </row>
    <row r="43" s="58" customFormat="1" spans="1:2">
      <c r="A43" s="75" t="s">
        <v>3154</v>
      </c>
      <c r="B43" s="71"/>
    </row>
    <row r="44" s="58" customFormat="1" spans="1:2">
      <c r="A44" s="75" t="s">
        <v>3155</v>
      </c>
      <c r="B44" s="71"/>
    </row>
    <row r="45" s="58" customFormat="1" spans="1:2">
      <c r="A45" s="75" t="s">
        <v>3156</v>
      </c>
      <c r="B45" s="71"/>
    </row>
    <row r="46" s="58" customFormat="1" spans="1:2">
      <c r="A46" s="75" t="s">
        <v>3693</v>
      </c>
      <c r="B46" s="71"/>
    </row>
    <row r="47" s="58" customFormat="1" spans="1:2">
      <c r="A47" s="75" t="s">
        <v>3157</v>
      </c>
      <c r="B47" s="71"/>
    </row>
    <row r="48" s="58" customFormat="1" spans="1:2">
      <c r="A48" s="74" t="s">
        <v>3158</v>
      </c>
      <c r="B48" s="77"/>
    </row>
    <row r="49" s="58" customFormat="1" spans="1:2">
      <c r="A49" s="74" t="s">
        <v>3159</v>
      </c>
      <c r="B49" s="77"/>
    </row>
    <row r="50" s="58" customFormat="1" spans="1:2">
      <c r="A50" s="74" t="s">
        <v>2222</v>
      </c>
      <c r="B50" s="78"/>
    </row>
    <row r="51" s="58" customFormat="1" spans="1:2">
      <c r="A51" s="75" t="s">
        <v>3160</v>
      </c>
      <c r="B51" s="71"/>
    </row>
    <row r="52" s="58" customFormat="1" spans="1:2">
      <c r="A52" s="75" t="s">
        <v>3161</v>
      </c>
      <c r="B52" s="71"/>
    </row>
    <row r="53" s="58" customFormat="1" spans="1:2">
      <c r="A53" s="75" t="s">
        <v>3162</v>
      </c>
      <c r="B53" s="71"/>
    </row>
    <row r="54" s="58" customFormat="1" spans="1:2">
      <c r="A54" s="75" t="s">
        <v>3163</v>
      </c>
      <c r="B54" s="71"/>
    </row>
    <row r="55" s="58" customFormat="1" spans="1:2">
      <c r="A55" s="75" t="s">
        <v>3164</v>
      </c>
      <c r="B55" s="71"/>
    </row>
    <row r="56" s="58" customFormat="1" spans="1:2">
      <c r="A56" s="75" t="s">
        <v>3165</v>
      </c>
      <c r="B56" s="71"/>
    </row>
    <row r="57" s="58" customFormat="1" spans="1:2">
      <c r="A57" s="75" t="s">
        <v>3166</v>
      </c>
      <c r="B57" s="71"/>
    </row>
    <row r="58" s="58" customFormat="1" spans="1:2">
      <c r="A58" s="75" t="s">
        <v>3167</v>
      </c>
      <c r="B58" s="71"/>
    </row>
    <row r="59" s="58" customFormat="1" spans="1:2">
      <c r="A59" s="75" t="s">
        <v>3168</v>
      </c>
      <c r="B59" s="71"/>
    </row>
    <row r="60" s="58" customFormat="1" spans="1:2">
      <c r="A60" s="75" t="s">
        <v>3169</v>
      </c>
      <c r="B60" s="71"/>
    </row>
    <row r="61" s="58" customFormat="1" spans="1:2">
      <c r="A61" s="74" t="s">
        <v>3170</v>
      </c>
      <c r="B61" s="79"/>
    </row>
    <row r="62" s="58" customFormat="1" spans="1:2">
      <c r="A62" s="75" t="s">
        <v>3171</v>
      </c>
      <c r="B62" s="71"/>
    </row>
    <row r="63" s="58" customFormat="1" spans="1:2">
      <c r="A63" s="75" t="s">
        <v>3172</v>
      </c>
      <c r="B63" s="71"/>
    </row>
    <row r="64" s="58" customFormat="1" spans="1:2">
      <c r="A64" s="75" t="s">
        <v>3173</v>
      </c>
      <c r="B64" s="71"/>
    </row>
    <row r="65" s="58" customFormat="1" spans="1:2">
      <c r="A65" s="75" t="s">
        <v>3174</v>
      </c>
      <c r="B65" s="71"/>
    </row>
    <row r="66" s="58" customFormat="1" spans="1:2">
      <c r="A66" s="75" t="s">
        <v>3175</v>
      </c>
      <c r="B66" s="71"/>
    </row>
    <row r="67" s="58" customFormat="1" spans="1:2">
      <c r="A67" s="75" t="s">
        <v>3176</v>
      </c>
      <c r="B67" s="71"/>
    </row>
    <row r="68" s="58" customFormat="1" spans="1:2">
      <c r="A68" s="75" t="s">
        <v>3177</v>
      </c>
      <c r="B68" s="71"/>
    </row>
    <row r="69" s="58" customFormat="1" spans="1:2">
      <c r="A69" s="75" t="s">
        <v>3178</v>
      </c>
      <c r="B69" s="71"/>
    </row>
    <row r="70" s="58" customFormat="1" spans="1:2">
      <c r="A70" s="75" t="s">
        <v>3694</v>
      </c>
      <c r="B70" s="71"/>
    </row>
    <row r="71" s="58" customFormat="1" spans="1:2">
      <c r="A71" s="74" t="s">
        <v>2224</v>
      </c>
      <c r="B71" s="78"/>
    </row>
    <row r="72" s="58" customFormat="1" ht="28.5" spans="1:2">
      <c r="A72" s="75" t="s">
        <v>3180</v>
      </c>
      <c r="B72" s="71"/>
    </row>
    <row r="73" s="58" customFormat="1" ht="28.5" spans="1:2">
      <c r="A73" s="75" t="s">
        <v>3181</v>
      </c>
      <c r="B73" s="71"/>
    </row>
    <row r="74" s="58" customFormat="1" spans="1:2">
      <c r="A74" s="75" t="s">
        <v>3182</v>
      </c>
      <c r="B74" s="71"/>
    </row>
    <row r="75" s="58" customFormat="1" spans="1:2">
      <c r="A75" s="75" t="s">
        <v>3183</v>
      </c>
      <c r="B75" s="71"/>
    </row>
    <row r="76" s="58" customFormat="1" spans="1:2">
      <c r="A76" s="75" t="s">
        <v>3184</v>
      </c>
      <c r="B76" s="71"/>
    </row>
    <row r="77" s="58" customFormat="1" spans="1:2">
      <c r="A77" s="75" t="s">
        <v>3185</v>
      </c>
      <c r="B77" s="71"/>
    </row>
    <row r="78" s="58" customFormat="1" spans="1:2">
      <c r="A78" s="74" t="s">
        <v>3186</v>
      </c>
      <c r="B78" s="78"/>
    </row>
    <row r="79" s="58" customFormat="1" spans="1:2">
      <c r="A79" s="80" t="s">
        <v>3695</v>
      </c>
      <c r="B79" s="71"/>
    </row>
    <row r="80" s="58" customFormat="1" spans="1:2">
      <c r="A80" s="75" t="s">
        <v>3188</v>
      </c>
      <c r="B80" s="71"/>
    </row>
    <row r="81" s="58" customFormat="1" spans="1:2">
      <c r="A81" s="75" t="s">
        <v>3189</v>
      </c>
      <c r="B81" s="71"/>
    </row>
    <row r="82" s="58" customFormat="1" spans="1:2">
      <c r="A82" s="75" t="s">
        <v>3190</v>
      </c>
      <c r="B82" s="71"/>
    </row>
    <row r="83" s="58" customFormat="1" spans="1:2">
      <c r="A83" s="75" t="s">
        <v>3191</v>
      </c>
      <c r="B83" s="71"/>
    </row>
    <row r="84" s="58" customFormat="1" spans="1:2">
      <c r="A84" s="75" t="s">
        <v>3192</v>
      </c>
      <c r="B84" s="71"/>
    </row>
    <row r="85" s="58" customFormat="1" spans="1:2">
      <c r="A85" s="75" t="s">
        <v>3696</v>
      </c>
      <c r="B85" s="71"/>
    </row>
    <row r="86" s="58" customFormat="1" spans="1:2">
      <c r="A86" s="75" t="s">
        <v>3193</v>
      </c>
      <c r="B86" s="71"/>
    </row>
    <row r="87" s="58" customFormat="1" spans="1:2">
      <c r="A87" s="81" t="s">
        <v>3194</v>
      </c>
      <c r="B87" s="71"/>
    </row>
    <row r="88" s="58" customFormat="1" spans="1:2">
      <c r="A88" s="81" t="s">
        <v>3697</v>
      </c>
      <c r="B88" s="71"/>
    </row>
    <row r="89" s="58" customFormat="1" spans="1:2">
      <c r="A89" s="74" t="s">
        <v>3698</v>
      </c>
      <c r="B89" s="78"/>
    </row>
    <row r="90" s="58" customFormat="1" spans="1:2">
      <c r="A90" s="75" t="s">
        <v>3196</v>
      </c>
      <c r="B90" s="71"/>
    </row>
    <row r="91" s="58" customFormat="1" spans="1:2">
      <c r="A91" s="75" t="s">
        <v>3197</v>
      </c>
      <c r="B91" s="71"/>
    </row>
    <row r="92" s="58" customFormat="1" spans="1:2">
      <c r="A92" s="76" t="s">
        <v>3699</v>
      </c>
      <c r="B92" s="71"/>
    </row>
    <row r="93" s="58" customFormat="1" ht="28.5" spans="1:2">
      <c r="A93" s="75" t="s">
        <v>3199</v>
      </c>
      <c r="B93" s="71"/>
    </row>
    <row r="94" s="58" customFormat="1" spans="1:2">
      <c r="A94" s="75" t="s">
        <v>3200</v>
      </c>
      <c r="B94" s="71"/>
    </row>
    <row r="95" s="58" customFormat="1" spans="1:2">
      <c r="A95" s="75" t="s">
        <v>3188</v>
      </c>
      <c r="B95" s="71"/>
    </row>
    <row r="96" s="58" customFormat="1" spans="1:2">
      <c r="A96" s="75" t="s">
        <v>3201</v>
      </c>
      <c r="B96" s="71"/>
    </row>
    <row r="97" s="58" customFormat="1" spans="1:2">
      <c r="A97" s="75" t="s">
        <v>3202</v>
      </c>
      <c r="B97" s="71"/>
    </row>
    <row r="98" s="58" customFormat="1" spans="1:2">
      <c r="A98" s="75" t="s">
        <v>3203</v>
      </c>
      <c r="B98" s="71"/>
    </row>
    <row r="99" s="58" customFormat="1" spans="1:2">
      <c r="A99" s="74" t="s">
        <v>2228</v>
      </c>
      <c r="B99" s="78"/>
    </row>
    <row r="100" s="58" customFormat="1" spans="1:2">
      <c r="A100" s="75" t="s">
        <v>3204</v>
      </c>
      <c r="B100" s="71"/>
    </row>
    <row r="101" s="58" customFormat="1" spans="1:2">
      <c r="A101" s="75" t="s">
        <v>3205</v>
      </c>
      <c r="B101" s="71"/>
    </row>
    <row r="102" s="58" customFormat="1" spans="1:2">
      <c r="A102" s="75" t="s">
        <v>3206</v>
      </c>
      <c r="B102" s="71"/>
    </row>
    <row r="103" s="58" customFormat="1" spans="1:2">
      <c r="A103" s="75" t="s">
        <v>3207</v>
      </c>
      <c r="B103" s="71"/>
    </row>
    <row r="104" s="58" customFormat="1" spans="1:2">
      <c r="A104" s="75"/>
      <c r="B104" s="71"/>
    </row>
    <row r="105" s="58" customFormat="1" spans="1:2">
      <c r="A105" s="82" t="s">
        <v>60</v>
      </c>
      <c r="B105" s="78"/>
    </row>
    <row r="106" s="58" customFormat="1" spans="1:2">
      <c r="A106" s="76" t="s">
        <v>3700</v>
      </c>
      <c r="B106" s="71"/>
    </row>
    <row r="107" s="58" customFormat="1" spans="1:2">
      <c r="A107" s="76" t="s">
        <v>3701</v>
      </c>
      <c r="B107" s="71"/>
    </row>
    <row r="108" s="58" customFormat="1" spans="1:2">
      <c r="A108" s="74" t="s">
        <v>3211</v>
      </c>
      <c r="B108" s="78"/>
    </row>
    <row r="109" s="58" customFormat="1" spans="1:2">
      <c r="A109" s="76" t="s">
        <v>3702</v>
      </c>
      <c r="B109" s="71"/>
    </row>
    <row r="110" s="58" customFormat="1" spans="1:2">
      <c r="A110" s="75" t="s">
        <v>3213</v>
      </c>
      <c r="B110" s="71"/>
    </row>
    <row r="111" s="58" customFormat="1" ht="28.5" spans="1:2">
      <c r="A111" s="75" t="s">
        <v>3214</v>
      </c>
      <c r="B111" s="71"/>
    </row>
    <row r="112" s="58" customFormat="1" spans="1:2">
      <c r="A112" s="75" t="s">
        <v>3215</v>
      </c>
      <c r="B112" s="71"/>
    </row>
    <row r="113" s="58" customFormat="1" spans="1:2">
      <c r="A113" s="76" t="s">
        <v>3703</v>
      </c>
      <c r="B113" s="71"/>
    </row>
    <row r="114" s="58" customFormat="1" spans="1:2">
      <c r="A114" s="75" t="s">
        <v>3217</v>
      </c>
      <c r="B114" s="71"/>
    </row>
    <row r="115" s="58" customFormat="1" spans="1:2">
      <c r="A115" s="75" t="s">
        <v>3218</v>
      </c>
      <c r="B115" s="71"/>
    </row>
    <row r="116" s="58" customFormat="1" ht="28.5" spans="1:2">
      <c r="A116" s="75" t="s">
        <v>3219</v>
      </c>
      <c r="B116" s="71"/>
    </row>
    <row r="117" s="58" customFormat="1" spans="1:2">
      <c r="A117" s="75" t="s">
        <v>3220</v>
      </c>
      <c r="B117" s="71"/>
    </row>
    <row r="118" s="58" customFormat="1" ht="28.5" spans="1:2">
      <c r="A118" s="75" t="s">
        <v>3221</v>
      </c>
      <c r="B118" s="71"/>
    </row>
    <row r="119" s="58" customFormat="1" spans="1:2">
      <c r="A119" s="75" t="s">
        <v>3222</v>
      </c>
      <c r="B119" s="71"/>
    </row>
    <row r="120" s="58" customFormat="1" ht="28.5" spans="1:2">
      <c r="A120" s="75" t="s">
        <v>3223</v>
      </c>
      <c r="B120" s="71"/>
    </row>
    <row r="121" s="58" customFormat="1" spans="1:2">
      <c r="A121" s="75" t="s">
        <v>3224</v>
      </c>
      <c r="B121" s="71"/>
    </row>
    <row r="122" s="58" customFormat="1" spans="1:2">
      <c r="A122" s="75" t="s">
        <v>3225</v>
      </c>
      <c r="B122" s="71"/>
    </row>
    <row r="123" s="58" customFormat="1" spans="1:2">
      <c r="A123" s="75" t="s">
        <v>3226</v>
      </c>
      <c r="B123" s="71"/>
    </row>
    <row r="124" s="58" customFormat="1" spans="1:2">
      <c r="A124" s="75" t="s">
        <v>3227</v>
      </c>
      <c r="B124" s="71"/>
    </row>
    <row r="125" s="58" customFormat="1" spans="1:2">
      <c r="A125" s="76" t="s">
        <v>3704</v>
      </c>
      <c r="B125" s="71"/>
    </row>
    <row r="126" s="58" customFormat="1" spans="1:2">
      <c r="A126" s="75" t="s">
        <v>3229</v>
      </c>
      <c r="B126" s="71"/>
    </row>
    <row r="127" s="58" customFormat="1" spans="1:2">
      <c r="A127" s="74" t="s">
        <v>2231</v>
      </c>
      <c r="B127" s="78"/>
    </row>
    <row r="128" s="58" customFormat="1" ht="28.5" spans="1:2">
      <c r="A128" s="75" t="s">
        <v>3230</v>
      </c>
      <c r="B128" s="71"/>
    </row>
    <row r="129" s="58" customFormat="1" spans="1:2">
      <c r="A129" s="75" t="s">
        <v>3231</v>
      </c>
      <c r="B129" s="71"/>
    </row>
    <row r="130" s="58" customFormat="1" spans="1:2">
      <c r="A130" s="75" t="s">
        <v>3232</v>
      </c>
      <c r="B130" s="71"/>
    </row>
    <row r="131" s="58" customFormat="1" ht="28.5" spans="1:2">
      <c r="A131" s="75" t="s">
        <v>3233</v>
      </c>
      <c r="B131" s="71"/>
    </row>
    <row r="132" s="58" customFormat="1" ht="28.5" spans="1:2">
      <c r="A132" s="75" t="s">
        <v>3234</v>
      </c>
      <c r="B132" s="71"/>
    </row>
    <row r="133" s="58" customFormat="1" ht="28.5" spans="1:2">
      <c r="A133" s="75" t="s">
        <v>3235</v>
      </c>
      <c r="B133" s="71"/>
    </row>
    <row r="134" s="58" customFormat="1" ht="28.5" spans="1:2">
      <c r="A134" s="75" t="s">
        <v>3236</v>
      </c>
      <c r="B134" s="71"/>
    </row>
    <row r="135" s="58" customFormat="1" spans="1:2">
      <c r="A135" s="74" t="s">
        <v>3237</v>
      </c>
      <c r="B135" s="78"/>
    </row>
    <row r="136" s="58" customFormat="1" spans="1:2">
      <c r="A136" s="75" t="s">
        <v>3174</v>
      </c>
      <c r="B136" s="71"/>
    </row>
    <row r="137" s="58" customFormat="1" spans="1:2">
      <c r="A137" s="75" t="s">
        <v>3238</v>
      </c>
      <c r="B137" s="71"/>
    </row>
    <row r="138" s="58" customFormat="1" spans="1:2">
      <c r="A138" s="75" t="s">
        <v>3239</v>
      </c>
      <c r="B138" s="71"/>
    </row>
    <row r="139" s="58" customFormat="1" spans="1:2">
      <c r="A139" s="74" t="s">
        <v>3240</v>
      </c>
      <c r="B139" s="78"/>
    </row>
    <row r="140" s="58" customFormat="1" ht="28.5" spans="1:2">
      <c r="A140" s="75" t="s">
        <v>3241</v>
      </c>
      <c r="B140" s="71"/>
    </row>
    <row r="141" s="58" customFormat="1" spans="1:2">
      <c r="A141" s="75" t="s">
        <v>3155</v>
      </c>
      <c r="B141" s="71"/>
    </row>
    <row r="142" s="58" customFormat="1" spans="1:2">
      <c r="A142" s="76" t="s">
        <v>3705</v>
      </c>
      <c r="B142" s="71"/>
    </row>
    <row r="143" s="58" customFormat="1" spans="1:2">
      <c r="A143" s="75" t="s">
        <v>3243</v>
      </c>
      <c r="B143" s="71"/>
    </row>
    <row r="144" s="58" customFormat="1" spans="1:2">
      <c r="A144" s="74" t="s">
        <v>3244</v>
      </c>
      <c r="B144" s="78"/>
    </row>
    <row r="145" s="58" customFormat="1" spans="1:2">
      <c r="A145" s="75" t="s">
        <v>3245</v>
      </c>
      <c r="B145" s="71"/>
    </row>
    <row r="146" s="58" customFormat="1" spans="1:2">
      <c r="A146" s="74" t="s">
        <v>3706</v>
      </c>
      <c r="B146" s="78"/>
    </row>
    <row r="147" s="58" customFormat="1" spans="1:2">
      <c r="A147" s="75" t="s">
        <v>3247</v>
      </c>
      <c r="B147" s="71"/>
    </row>
    <row r="148" s="58" customFormat="1" spans="1:2">
      <c r="A148" s="74" t="s">
        <v>2233</v>
      </c>
      <c r="B148" s="78"/>
    </row>
    <row r="149" s="58" customFormat="1" spans="1:2">
      <c r="A149" s="75" t="s">
        <v>3248</v>
      </c>
      <c r="B149" s="71"/>
    </row>
    <row r="150" s="58" customFormat="1" spans="1:2">
      <c r="A150" s="75" t="s">
        <v>3249</v>
      </c>
      <c r="B150" s="71"/>
    </row>
    <row r="151" s="58" customFormat="1" spans="1:2">
      <c r="A151" s="74" t="s">
        <v>3250</v>
      </c>
      <c r="B151" s="78"/>
    </row>
    <row r="152" s="58" customFormat="1" spans="1:2">
      <c r="A152" s="75" t="s">
        <v>3251</v>
      </c>
      <c r="B152" s="71"/>
    </row>
    <row r="153" s="58" customFormat="1" spans="1:2">
      <c r="A153" s="75" t="s">
        <v>2429</v>
      </c>
      <c r="B153" s="71"/>
    </row>
    <row r="154" s="58" customFormat="1" spans="1:2">
      <c r="A154" s="74" t="s">
        <v>72</v>
      </c>
      <c r="B154" s="78"/>
    </row>
    <row r="155" s="58" customFormat="1" ht="28.5" spans="1:2">
      <c r="A155" s="80" t="s">
        <v>3707</v>
      </c>
      <c r="B155" s="71"/>
    </row>
    <row r="156" s="58" customFormat="1" spans="1:2">
      <c r="A156" s="76" t="s">
        <v>3708</v>
      </c>
      <c r="B156" s="71"/>
    </row>
    <row r="157" s="58" customFormat="1" spans="1:2">
      <c r="A157" s="75"/>
      <c r="B157" s="71"/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IT49"/>
  <sheetViews>
    <sheetView workbookViewId="0">
      <selection activeCell="I49" sqref="I49"/>
    </sheetView>
  </sheetViews>
  <sheetFormatPr defaultColWidth="9" defaultRowHeight="20.1" customHeight="1"/>
  <cols>
    <col min="1" max="1" width="49.25" style="6" customWidth="1"/>
    <col min="2" max="2" width="16" style="7" customWidth="1"/>
    <col min="3" max="3" width="17.625" style="6" customWidth="1"/>
    <col min="4" max="4" width="13.75" style="7" customWidth="1"/>
    <col min="5" max="5" width="11.625" style="6" hidden="1" customWidth="1"/>
    <col min="6" max="16384" width="9" style="6"/>
  </cols>
  <sheetData>
    <row r="1" s="1" customFormat="1" ht="21" customHeight="1" spans="1:254">
      <c r="A1" s="8" t="s">
        <v>3709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ht="33" customHeight="1" spans="1:4">
      <c r="A2" s="10" t="s">
        <v>3710</v>
      </c>
      <c r="B2" s="11"/>
      <c r="C2" s="10"/>
      <c r="D2" s="11"/>
    </row>
    <row r="3" s="2" customFormat="1" customHeight="1" spans="1:4">
      <c r="A3" s="12"/>
      <c r="B3" s="7"/>
      <c r="C3" s="12"/>
      <c r="D3" s="7" t="s">
        <v>5</v>
      </c>
    </row>
    <row r="4" s="44" customFormat="1" ht="36" customHeight="1" spans="1:5">
      <c r="A4" s="13" t="s">
        <v>3096</v>
      </c>
      <c r="B4" s="15" t="s">
        <v>88</v>
      </c>
      <c r="C4" s="13" t="s">
        <v>2670</v>
      </c>
      <c r="D4" s="15" t="s">
        <v>2671</v>
      </c>
      <c r="E4" s="45" t="s">
        <v>3711</v>
      </c>
    </row>
    <row r="5" s="3" customFormat="1" ht="18.75" customHeight="1" spans="1:5">
      <c r="A5" s="16" t="s">
        <v>3712</v>
      </c>
      <c r="B5" s="17"/>
      <c r="C5" s="17"/>
      <c r="D5" s="18" t="e">
        <f>C5/B5*100</f>
        <v>#DIV/0!</v>
      </c>
      <c r="E5" s="4">
        <v>-16238</v>
      </c>
    </row>
    <row r="6" ht="18.75" customHeight="1" spans="1:4">
      <c r="A6" s="28" t="s">
        <v>3713</v>
      </c>
      <c r="B6" s="20"/>
      <c r="C6" s="20"/>
      <c r="D6" s="21" t="e">
        <f>C6/B6*100</f>
        <v>#DIV/0!</v>
      </c>
    </row>
    <row r="7" ht="18.75" customHeight="1" spans="1:4">
      <c r="A7" s="28" t="s">
        <v>3714</v>
      </c>
      <c r="B7" s="20"/>
      <c r="C7" s="20"/>
      <c r="D7" s="21" t="e">
        <f>C7/B7*100</f>
        <v>#DIV/0!</v>
      </c>
    </row>
    <row r="8" ht="18.75" customHeight="1" spans="1:4">
      <c r="A8" s="28" t="s">
        <v>3715</v>
      </c>
      <c r="B8" s="20"/>
      <c r="C8" s="20"/>
      <c r="D8" s="21" t="e">
        <f>C8/B8*100</f>
        <v>#DIV/0!</v>
      </c>
    </row>
    <row r="9" ht="18.75" customHeight="1" spans="1:4">
      <c r="A9" s="28" t="s">
        <v>3716</v>
      </c>
      <c r="B9" s="20"/>
      <c r="C9" s="20"/>
      <c r="D9" s="39"/>
    </row>
    <row r="10" ht="18.75" customHeight="1" spans="1:4">
      <c r="A10" s="28" t="s">
        <v>3717</v>
      </c>
      <c r="B10" s="20"/>
      <c r="C10" s="20"/>
      <c r="D10" s="21" t="e">
        <f>C10/B10*100</f>
        <v>#DIV/0!</v>
      </c>
    </row>
    <row r="11" s="4" customFormat="1" ht="18.75" customHeight="1" spans="1:5">
      <c r="A11" s="23" t="s">
        <v>3718</v>
      </c>
      <c r="B11" s="17"/>
      <c r="C11" s="17"/>
      <c r="D11" s="18" t="e">
        <f>C11/B11*100</f>
        <v>#DIV/0!</v>
      </c>
      <c r="E11" s="4">
        <v>19461</v>
      </c>
    </row>
    <row r="12" ht="18.75" customHeight="1" spans="1:4">
      <c r="A12" s="28" t="s">
        <v>3719</v>
      </c>
      <c r="B12" s="20"/>
      <c r="C12" s="20"/>
      <c r="D12" s="21" t="e">
        <f>C12/B12*100</f>
        <v>#DIV/0!</v>
      </c>
    </row>
    <row r="13" ht="18.75" customHeight="1" spans="1:4">
      <c r="A13" s="28" t="s">
        <v>3720</v>
      </c>
      <c r="B13" s="20"/>
      <c r="C13" s="20"/>
      <c r="D13" s="21"/>
    </row>
    <row r="14" ht="18.75" customHeight="1" spans="1:4">
      <c r="A14" s="28" t="s">
        <v>3721</v>
      </c>
      <c r="B14" s="20"/>
      <c r="C14" s="20"/>
      <c r="D14" s="21" t="e">
        <f t="shared" ref="D14:D22" si="0">C14/B14*100</f>
        <v>#DIV/0!</v>
      </c>
    </row>
    <row r="15" ht="18.75" customHeight="1" spans="1:4">
      <c r="A15" s="26" t="s">
        <v>3722</v>
      </c>
      <c r="B15" s="20"/>
      <c r="C15" s="20"/>
      <c r="D15" s="21" t="e">
        <f t="shared" si="0"/>
        <v>#DIV/0!</v>
      </c>
    </row>
    <row r="16" s="4" customFormat="1" ht="18.75" customHeight="1" spans="1:5">
      <c r="A16" s="46" t="s">
        <v>3723</v>
      </c>
      <c r="B16" s="17"/>
      <c r="C16" s="27"/>
      <c r="D16" s="18" t="e">
        <f t="shared" si="0"/>
        <v>#DIV/0!</v>
      </c>
      <c r="E16" s="4">
        <v>115422</v>
      </c>
    </row>
    <row r="17" s="5" customFormat="1" ht="18.75" customHeight="1" spans="1:4">
      <c r="A17" s="35" t="s">
        <v>3724</v>
      </c>
      <c r="B17" s="20"/>
      <c r="C17" s="29"/>
      <c r="D17" s="21" t="e">
        <f t="shared" si="0"/>
        <v>#DIV/0!</v>
      </c>
    </row>
    <row r="18" ht="18.75" customHeight="1" spans="1:4">
      <c r="A18" s="35" t="s">
        <v>3725</v>
      </c>
      <c r="B18" s="20"/>
      <c r="C18" s="47"/>
      <c r="D18" s="21"/>
    </row>
    <row r="19" ht="18.75" customHeight="1" spans="1:4">
      <c r="A19" s="48" t="s">
        <v>3726</v>
      </c>
      <c r="B19" s="20"/>
      <c r="C19" s="29"/>
      <c r="D19" s="21" t="e">
        <f t="shared" si="0"/>
        <v>#DIV/0!</v>
      </c>
    </row>
    <row r="20" ht="18.75" customHeight="1" spans="1:4">
      <c r="A20" s="48" t="s">
        <v>3727</v>
      </c>
      <c r="B20" s="20"/>
      <c r="C20" s="49"/>
      <c r="D20" s="21" t="e">
        <f t="shared" si="0"/>
        <v>#DIV/0!</v>
      </c>
    </row>
    <row r="21" s="3" customFormat="1" ht="18.75" customHeight="1" spans="1:5">
      <c r="A21" s="46" t="s">
        <v>3728</v>
      </c>
      <c r="B21" s="17"/>
      <c r="C21" s="31"/>
      <c r="D21" s="18" t="e">
        <f t="shared" si="0"/>
        <v>#DIV/0!</v>
      </c>
      <c r="E21" s="4">
        <v>16405</v>
      </c>
    </row>
    <row r="22" ht="18.75" customHeight="1" spans="1:4">
      <c r="A22" s="25" t="s">
        <v>3729</v>
      </c>
      <c r="B22" s="20"/>
      <c r="C22" s="20"/>
      <c r="D22" s="21" t="e">
        <f t="shared" si="0"/>
        <v>#DIV/0!</v>
      </c>
    </row>
    <row r="23" ht="18.75" customHeight="1" spans="1:4">
      <c r="A23" s="25" t="s">
        <v>3730</v>
      </c>
      <c r="B23" s="25"/>
      <c r="C23" s="25"/>
      <c r="D23" s="21"/>
    </row>
    <row r="24" ht="18.75" customHeight="1" spans="1:4">
      <c r="A24" s="25" t="s">
        <v>3731</v>
      </c>
      <c r="B24" s="25"/>
      <c r="C24" s="25"/>
      <c r="D24" s="21" t="e">
        <f>C24/B24*100</f>
        <v>#DIV/0!</v>
      </c>
    </row>
    <row r="25" s="5" customFormat="1" ht="18.75" customHeight="1" spans="1:4">
      <c r="A25" s="26" t="s">
        <v>3732</v>
      </c>
      <c r="B25" s="20"/>
      <c r="C25" s="26"/>
      <c r="D25" s="20"/>
    </row>
    <row r="26" s="4" customFormat="1" ht="18.75" customHeight="1" spans="1:5">
      <c r="A26" s="46" t="s">
        <v>3733</v>
      </c>
      <c r="B26" s="17"/>
      <c r="C26" s="27"/>
      <c r="D26" s="18" t="e">
        <f>C26/B26*100</f>
        <v>#DIV/0!</v>
      </c>
      <c r="E26" s="4">
        <v>8456</v>
      </c>
    </row>
    <row r="27" ht="18.75" customHeight="1" spans="1:4">
      <c r="A27" s="25" t="s">
        <v>3734</v>
      </c>
      <c r="B27" s="20"/>
      <c r="C27" s="29"/>
      <c r="D27" s="21" t="e">
        <f>C27/B27*100</f>
        <v>#DIV/0!</v>
      </c>
    </row>
    <row r="28" ht="18.75" customHeight="1" spans="1:4">
      <c r="A28" s="25" t="s">
        <v>3735</v>
      </c>
      <c r="B28" s="25"/>
      <c r="C28" s="50"/>
      <c r="D28" s="21"/>
    </row>
    <row r="29" s="5" customFormat="1" ht="18.75" customHeight="1" spans="1:4">
      <c r="A29" s="26" t="s">
        <v>3736</v>
      </c>
      <c r="B29" s="26"/>
      <c r="C29" s="51"/>
      <c r="D29" s="21" t="e">
        <f>C29/B29*100</f>
        <v>#DIV/0!</v>
      </c>
    </row>
    <row r="30" ht="18.75" customHeight="1" spans="1:4">
      <c r="A30" s="26" t="s">
        <v>3737</v>
      </c>
      <c r="B30" s="20"/>
      <c r="C30" s="27"/>
      <c r="D30" s="21"/>
    </row>
    <row r="31" s="4" customFormat="1" ht="18.75" customHeight="1" spans="1:4">
      <c r="A31" s="33" t="s">
        <v>3738</v>
      </c>
      <c r="B31" s="17"/>
      <c r="C31" s="17"/>
      <c r="D31" s="52" t="e">
        <f t="shared" ref="D31:D41" si="1">C31/B31*100</f>
        <v>#DIV/0!</v>
      </c>
    </row>
    <row r="32" ht="18.75" customHeight="1" spans="1:4">
      <c r="A32" s="35" t="s">
        <v>3738</v>
      </c>
      <c r="B32" s="20"/>
      <c r="C32" s="20"/>
      <c r="D32" s="21" t="e">
        <f t="shared" si="1"/>
        <v>#DIV/0!</v>
      </c>
    </row>
    <row r="33" ht="18.75" customHeight="1" spans="1:4">
      <c r="A33" s="36" t="s">
        <v>3739</v>
      </c>
      <c r="B33" s="20"/>
      <c r="C33" s="20"/>
      <c r="D33" s="21" t="e">
        <f t="shared" si="1"/>
        <v>#DIV/0!</v>
      </c>
    </row>
    <row r="34" ht="18.75" customHeight="1" spans="1:4">
      <c r="A34" s="36" t="s">
        <v>3740</v>
      </c>
      <c r="B34" s="20"/>
      <c r="C34" s="20"/>
      <c r="D34" s="21" t="e">
        <f t="shared" si="1"/>
        <v>#DIV/0!</v>
      </c>
    </row>
    <row r="35" ht="18.75" customHeight="1" spans="1:4">
      <c r="A35" s="36" t="s">
        <v>3741</v>
      </c>
      <c r="B35" s="20"/>
      <c r="C35" s="39"/>
      <c r="D35" s="21"/>
    </row>
    <row r="36" ht="18.75" customHeight="1" spans="1:4">
      <c r="A36" s="36" t="s">
        <v>3742</v>
      </c>
      <c r="B36" s="20"/>
      <c r="C36" s="39"/>
      <c r="D36" s="21"/>
    </row>
    <row r="37" s="4" customFormat="1" ht="18.75" customHeight="1" spans="1:4">
      <c r="A37" s="33" t="s">
        <v>3743</v>
      </c>
      <c r="B37" s="17"/>
      <c r="C37" s="17"/>
      <c r="D37" s="52" t="e">
        <f t="shared" si="1"/>
        <v>#DIV/0!</v>
      </c>
    </row>
    <row r="38" ht="18.75" customHeight="1" spans="1:4">
      <c r="A38" s="35" t="s">
        <v>3744</v>
      </c>
      <c r="B38" s="20"/>
      <c r="C38" s="20"/>
      <c r="D38" s="21" t="e">
        <f t="shared" si="1"/>
        <v>#DIV/0!</v>
      </c>
    </row>
    <row r="39" ht="18.75" customHeight="1" spans="1:4">
      <c r="A39" s="36" t="s">
        <v>3745</v>
      </c>
      <c r="B39" s="20"/>
      <c r="C39" s="20"/>
      <c r="D39" s="21" t="e">
        <f t="shared" si="1"/>
        <v>#DIV/0!</v>
      </c>
    </row>
    <row r="40" ht="18.75" customHeight="1" spans="1:4">
      <c r="A40" s="36" t="s">
        <v>3746</v>
      </c>
      <c r="B40" s="20"/>
      <c r="C40" s="20"/>
      <c r="D40" s="21" t="e">
        <f t="shared" si="1"/>
        <v>#DIV/0!</v>
      </c>
    </row>
    <row r="41" ht="18.75" customHeight="1" spans="1:4">
      <c r="A41" s="35" t="s">
        <v>3747</v>
      </c>
      <c r="B41" s="53"/>
      <c r="C41" s="20"/>
      <c r="D41" s="21" t="e">
        <f t="shared" si="1"/>
        <v>#DIV/0!</v>
      </c>
    </row>
    <row r="42" ht="18.75" customHeight="1" spans="1:4">
      <c r="A42" s="26"/>
      <c r="B42" s="20"/>
      <c r="C42" s="39"/>
      <c r="D42" s="54"/>
    </row>
    <row r="43" ht="18.75" customHeight="1" spans="1:4">
      <c r="A43" s="38" t="s">
        <v>3651</v>
      </c>
      <c r="B43" s="39">
        <f>B5+B11+B16+B21+B26+B31+B37</f>
        <v>0</v>
      </c>
      <c r="C43" s="39">
        <f>C5+C11+C16+C21+C26+C31+C37</f>
        <v>0</v>
      </c>
      <c r="D43" s="40" t="e">
        <f>C43/B43*100</f>
        <v>#DIV/0!</v>
      </c>
    </row>
    <row r="44" s="5" customFormat="1" ht="18.75" customHeight="1" spans="1:4">
      <c r="A44" s="55" t="s">
        <v>3748</v>
      </c>
      <c r="B44" s="20"/>
      <c r="C44" s="20"/>
      <c r="D44" s="20"/>
    </row>
    <row r="45" s="5" customFormat="1" ht="18.75" customHeight="1" spans="1:4">
      <c r="A45" s="55" t="s">
        <v>3749</v>
      </c>
      <c r="B45" s="39"/>
      <c r="C45" s="39"/>
      <c r="D45" s="20"/>
    </row>
    <row r="46" s="5" customFormat="1" ht="18.75" customHeight="1" spans="1:4">
      <c r="A46" s="56" t="s">
        <v>3750</v>
      </c>
      <c r="B46" s="20"/>
      <c r="C46" s="20"/>
      <c r="D46" s="20"/>
    </row>
    <row r="47" ht="18.75" customHeight="1" spans="1:5">
      <c r="A47" s="57" t="s">
        <v>3751</v>
      </c>
      <c r="B47" s="20"/>
      <c r="C47" s="26"/>
      <c r="D47" s="42"/>
      <c r="E47" s="6">
        <f>SUM(E5:E42)</f>
        <v>143506</v>
      </c>
    </row>
    <row r="48" ht="18.75" customHeight="1" spans="1:4">
      <c r="A48" s="57"/>
      <c r="B48" s="20"/>
      <c r="C48" s="26"/>
      <c r="D48" s="42"/>
    </row>
    <row r="49" ht="18.75" customHeight="1" spans="1:4">
      <c r="A49" s="43" t="s">
        <v>3327</v>
      </c>
      <c r="B49" s="39">
        <f>B43+B44+B45</f>
        <v>0</v>
      </c>
      <c r="C49" s="39">
        <f>C43+C44+C45</f>
        <v>0</v>
      </c>
      <c r="D49" s="39"/>
    </row>
  </sheetData>
  <mergeCells count="1">
    <mergeCell ref="A2:D2"/>
  </mergeCells>
  <printOptions horizontalCentered="1"/>
  <pageMargins left="0.590277777777778" right="0.590277777777778" top="0.55" bottom="0.55" header="0.313888888888889" footer="0.313888888888889"/>
  <pageSetup paperSize="9" scale="75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IT44"/>
  <sheetViews>
    <sheetView tabSelected="1" workbookViewId="0">
      <selection activeCell="F15" sqref="F15"/>
    </sheetView>
  </sheetViews>
  <sheetFormatPr defaultColWidth="9" defaultRowHeight="20.1" customHeight="1"/>
  <cols>
    <col min="1" max="1" width="44.75" style="6" customWidth="1"/>
    <col min="2" max="2" width="15.125" style="7" customWidth="1"/>
    <col min="3" max="3" width="15.375" style="6" customWidth="1"/>
    <col min="4" max="4" width="13.75" style="7" customWidth="1"/>
    <col min="5" max="16384" width="9" style="6"/>
  </cols>
  <sheetData>
    <row r="1" s="1" customFormat="1" ht="21" customHeight="1" spans="1:254">
      <c r="A1" s="8" t="s">
        <v>3752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ht="33" customHeight="1" spans="1:4">
      <c r="A2" s="10" t="s">
        <v>3753</v>
      </c>
      <c r="B2" s="11"/>
      <c r="C2" s="10"/>
      <c r="D2" s="11"/>
    </row>
    <row r="3" s="2" customFormat="1" customHeight="1" spans="1:4">
      <c r="A3" s="12"/>
      <c r="B3" s="7"/>
      <c r="C3" s="12"/>
      <c r="D3" s="7" t="s">
        <v>5</v>
      </c>
    </row>
    <row r="4" s="2" customFormat="1" ht="45" customHeight="1" spans="1:4">
      <c r="A4" s="13" t="s">
        <v>3096</v>
      </c>
      <c r="B4" s="14" t="s">
        <v>88</v>
      </c>
      <c r="C4" s="13" t="s">
        <v>2670</v>
      </c>
      <c r="D4" s="15" t="s">
        <v>2671</v>
      </c>
    </row>
    <row r="5" s="3" customFormat="1" ht="18.75" customHeight="1" spans="1:4">
      <c r="A5" s="16" t="s">
        <v>2841</v>
      </c>
      <c r="B5" s="17"/>
      <c r="C5" s="17"/>
      <c r="D5" s="18" t="e">
        <f>C5/B5*100</f>
        <v>#DIV/0!</v>
      </c>
    </row>
    <row r="6" ht="18.75" customHeight="1" spans="1:4">
      <c r="A6" s="19" t="s">
        <v>2843</v>
      </c>
      <c r="B6" s="20"/>
      <c r="C6" s="20"/>
      <c r="D6" s="21" t="e">
        <f>C6/B6*100</f>
        <v>#DIV/0!</v>
      </c>
    </row>
    <row r="7" ht="18.75" customHeight="1" spans="1:4">
      <c r="A7" s="19" t="s">
        <v>2845</v>
      </c>
      <c r="B7" s="20"/>
      <c r="C7" s="20"/>
      <c r="D7" s="21"/>
    </row>
    <row r="8" ht="18.75" customHeight="1" spans="1:4">
      <c r="A8" s="19" t="s">
        <v>2847</v>
      </c>
      <c r="B8" s="20"/>
      <c r="C8" s="20"/>
      <c r="D8" s="21" t="e">
        <f>C8/B8*100</f>
        <v>#DIV/0!</v>
      </c>
    </row>
    <row r="9" ht="18.75" customHeight="1" spans="1:4">
      <c r="A9" s="22" t="s">
        <v>2849</v>
      </c>
      <c r="B9" s="20"/>
      <c r="C9" s="20"/>
      <c r="D9" s="20"/>
    </row>
    <row r="10" s="4" customFormat="1" ht="18.75" customHeight="1" spans="1:4">
      <c r="A10" s="23" t="s">
        <v>2851</v>
      </c>
      <c r="B10" s="17"/>
      <c r="C10" s="17"/>
      <c r="D10" s="18" t="e">
        <f>C10/B10*100</f>
        <v>#DIV/0!</v>
      </c>
    </row>
    <row r="11" ht="18.75" customHeight="1" spans="1:4">
      <c r="A11" s="24" t="s">
        <v>3754</v>
      </c>
      <c r="B11" s="20"/>
      <c r="C11" s="20"/>
      <c r="D11" s="21" t="e">
        <f>C11/B11*100</f>
        <v>#DIV/0!</v>
      </c>
    </row>
    <row r="12" ht="18.75" customHeight="1" spans="1:4">
      <c r="A12" s="25" t="s">
        <v>3755</v>
      </c>
      <c r="B12" s="20"/>
      <c r="C12" s="20"/>
      <c r="D12" s="21" t="e">
        <f>C12/B12*100</f>
        <v>#DIV/0!</v>
      </c>
    </row>
    <row r="13" ht="18.75" customHeight="1" spans="1:4">
      <c r="A13" s="24" t="s">
        <v>3756</v>
      </c>
      <c r="B13" s="20"/>
      <c r="C13" s="20"/>
      <c r="D13" s="21"/>
    </row>
    <row r="14" ht="18.75" customHeight="1" spans="1:4">
      <c r="A14" s="25" t="s">
        <v>3757</v>
      </c>
      <c r="B14" s="20"/>
      <c r="C14" s="20"/>
      <c r="D14" s="21" t="e">
        <f t="shared" ref="D14:D19" si="0">C14/B14*100</f>
        <v>#DIV/0!</v>
      </c>
    </row>
    <row r="15" ht="18.75" customHeight="1" spans="1:4">
      <c r="A15" s="25" t="s">
        <v>3758</v>
      </c>
      <c r="B15" s="20"/>
      <c r="C15" s="20"/>
      <c r="D15" s="21" t="e">
        <f t="shared" si="0"/>
        <v>#DIV/0!</v>
      </c>
    </row>
    <row r="16" ht="18.75" customHeight="1" spans="1:4">
      <c r="A16" s="26" t="s">
        <v>3759</v>
      </c>
      <c r="B16" s="20"/>
      <c r="C16" s="20"/>
      <c r="D16" s="21"/>
    </row>
    <row r="17" s="4" customFormat="1" ht="18.75" customHeight="1" spans="1:4">
      <c r="A17" s="23" t="s">
        <v>2864</v>
      </c>
      <c r="B17" s="17"/>
      <c r="C17" s="27"/>
      <c r="D17" s="18" t="e">
        <f t="shared" si="0"/>
        <v>#DIV/0!</v>
      </c>
    </row>
    <row r="18" s="5" customFormat="1" ht="18.75" customHeight="1" spans="1:4">
      <c r="A18" s="28" t="s">
        <v>3760</v>
      </c>
      <c r="B18" s="20"/>
      <c r="C18" s="29"/>
      <c r="D18" s="21" t="e">
        <f t="shared" si="0"/>
        <v>#DIV/0!</v>
      </c>
    </row>
    <row r="19" ht="18.75" customHeight="1" spans="1:4">
      <c r="A19" s="28" t="s">
        <v>3761</v>
      </c>
      <c r="B19" s="20"/>
      <c r="C19" s="29"/>
      <c r="D19" s="21" t="e">
        <f t="shared" si="0"/>
        <v>#DIV/0!</v>
      </c>
    </row>
    <row r="20" ht="18.75" customHeight="1" spans="1:4">
      <c r="A20" s="30" t="s">
        <v>3762</v>
      </c>
      <c r="B20" s="20"/>
      <c r="C20" s="20"/>
      <c r="D20" s="20"/>
    </row>
    <row r="21" s="3" customFormat="1" ht="18.75" customHeight="1" spans="1:4">
      <c r="A21" s="31" t="s">
        <v>2872</v>
      </c>
      <c r="B21" s="17"/>
      <c r="C21" s="17"/>
      <c r="D21" s="18" t="e">
        <f>C21/B21*100</f>
        <v>#DIV/0!</v>
      </c>
    </row>
    <row r="22" ht="18.75" customHeight="1" spans="1:4">
      <c r="A22" s="25" t="s">
        <v>3763</v>
      </c>
      <c r="B22" s="20"/>
      <c r="C22" s="20"/>
      <c r="D22" s="21" t="e">
        <f>C22/B22*100</f>
        <v>#DIV/0!</v>
      </c>
    </row>
    <row r="23" ht="18.75" customHeight="1" spans="1:4">
      <c r="A23" s="25" t="s">
        <v>3764</v>
      </c>
      <c r="B23" s="20"/>
      <c r="C23" s="20"/>
      <c r="D23" s="21" t="e">
        <f>C23/B23*100</f>
        <v>#DIV/0!</v>
      </c>
    </row>
    <row r="24" ht="18.75" customHeight="1" spans="1:4">
      <c r="A24" s="25" t="s">
        <v>3765</v>
      </c>
      <c r="B24" s="20"/>
      <c r="C24" s="20"/>
      <c r="D24" s="21" t="e">
        <f>C24/B24*100</f>
        <v>#DIV/0!</v>
      </c>
    </row>
    <row r="25" s="5" customFormat="1" ht="18.75" customHeight="1" spans="1:4">
      <c r="A25" s="26" t="s">
        <v>3766</v>
      </c>
      <c r="B25" s="20"/>
      <c r="C25" s="20"/>
      <c r="D25" s="20"/>
    </row>
    <row r="26" s="4" customFormat="1" ht="18.75" customHeight="1" spans="1:4">
      <c r="A26" s="23" t="s">
        <v>2882</v>
      </c>
      <c r="B26" s="17"/>
      <c r="C26" s="27"/>
      <c r="D26" s="18" t="e">
        <f>C26/B26*100</f>
        <v>#DIV/0!</v>
      </c>
    </row>
    <row r="27" ht="18.75" customHeight="1" spans="1:4">
      <c r="A27" s="25" t="s">
        <v>3767</v>
      </c>
      <c r="B27" s="20"/>
      <c r="C27" s="29"/>
      <c r="D27" s="21" t="e">
        <f>C27/B27*100</f>
        <v>#DIV/0!</v>
      </c>
    </row>
    <row r="28" ht="18.75" customHeight="1" spans="1:4">
      <c r="A28" s="25" t="s">
        <v>3768</v>
      </c>
      <c r="B28" s="20"/>
      <c r="C28" s="29"/>
      <c r="D28" s="21" t="e">
        <f>C28/B28*100</f>
        <v>#DIV/0!</v>
      </c>
    </row>
    <row r="29" s="5" customFormat="1" ht="18.75" customHeight="1" spans="1:4">
      <c r="A29" s="32" t="s">
        <v>3769</v>
      </c>
      <c r="B29" s="20"/>
      <c r="C29" s="20"/>
      <c r="D29" s="21"/>
    </row>
    <row r="30" s="4" customFormat="1" ht="18.75" customHeight="1" spans="1:4">
      <c r="A30" s="33" t="s">
        <v>2900</v>
      </c>
      <c r="B30" s="34"/>
      <c r="C30" s="17"/>
      <c r="D30" s="18" t="e">
        <f>C30/B30*100</f>
        <v>#DIV/0!</v>
      </c>
    </row>
    <row r="31" ht="18.75" customHeight="1" spans="1:4">
      <c r="A31" s="35" t="s">
        <v>2902</v>
      </c>
      <c r="B31" s="20"/>
      <c r="C31" s="20"/>
      <c r="D31" s="21" t="e">
        <f>C31/B31*100</f>
        <v>#DIV/0!</v>
      </c>
    </row>
    <row r="32" ht="18.75" customHeight="1" spans="1:4">
      <c r="A32" s="36" t="s">
        <v>2904</v>
      </c>
      <c r="B32" s="20"/>
      <c r="C32" s="20"/>
      <c r="D32" s="21"/>
    </row>
    <row r="33" s="4" customFormat="1" ht="18.75" customHeight="1" spans="1:4">
      <c r="A33" s="33" t="s">
        <v>2906</v>
      </c>
      <c r="B33" s="17"/>
      <c r="C33" s="17"/>
      <c r="D33" s="18" t="e">
        <f>C33/B33*100</f>
        <v>#DIV/0!</v>
      </c>
    </row>
    <row r="34" ht="18.75" customHeight="1" spans="1:4">
      <c r="A34" s="35" t="s">
        <v>2908</v>
      </c>
      <c r="B34" s="20"/>
      <c r="C34" s="20"/>
      <c r="D34" s="21" t="e">
        <f>C34/B34*100</f>
        <v>#DIV/0!</v>
      </c>
    </row>
    <row r="35" ht="18.75" customHeight="1" spans="1:4">
      <c r="A35" s="36" t="s">
        <v>2910</v>
      </c>
      <c r="B35" s="20"/>
      <c r="C35" s="20"/>
      <c r="D35" s="21" t="e">
        <f>C35/B35*100</f>
        <v>#DIV/0!</v>
      </c>
    </row>
    <row r="36" ht="18.75" customHeight="1" spans="1:4">
      <c r="A36" s="35" t="s">
        <v>2912</v>
      </c>
      <c r="B36" s="20"/>
      <c r="C36" s="20"/>
      <c r="D36" s="21"/>
    </row>
    <row r="37" ht="18.75" customHeight="1" spans="1:4">
      <c r="A37" s="37"/>
      <c r="B37" s="20"/>
      <c r="C37" s="20"/>
      <c r="D37" s="21"/>
    </row>
    <row r="38" ht="18.75" customHeight="1" spans="1:4">
      <c r="A38" s="38" t="s">
        <v>3671</v>
      </c>
      <c r="B38" s="39">
        <f>B5+B10+B17+B21+B26+B30+B33</f>
        <v>0</v>
      </c>
      <c r="C38" s="39">
        <f>C5+C10+C17+C21+C26+C30+C33</f>
        <v>0</v>
      </c>
      <c r="D38" s="40" t="e">
        <f>C38/B38*100</f>
        <v>#DIV/0!</v>
      </c>
    </row>
    <row r="39" s="5" customFormat="1" ht="18.75" customHeight="1" spans="1:4">
      <c r="A39" s="25" t="s">
        <v>3770</v>
      </c>
      <c r="B39" s="20"/>
      <c r="C39" s="20"/>
      <c r="D39" s="20"/>
    </row>
    <row r="40" s="5" customFormat="1" ht="18.75" customHeight="1" spans="1:4">
      <c r="A40" s="25" t="s">
        <v>3771</v>
      </c>
      <c r="B40" s="39"/>
      <c r="C40" s="39"/>
      <c r="D40" s="20"/>
    </row>
    <row r="41" s="5" customFormat="1" ht="18.75" customHeight="1" spans="1:4">
      <c r="A41" s="25" t="s">
        <v>3772</v>
      </c>
      <c r="B41" s="20"/>
      <c r="C41" s="20"/>
      <c r="D41" s="20"/>
    </row>
    <row r="42" ht="18.75" customHeight="1" spans="1:4">
      <c r="A42" s="41" t="s">
        <v>3773</v>
      </c>
      <c r="B42" s="20"/>
      <c r="C42" s="20"/>
      <c r="D42" s="42"/>
    </row>
    <row r="43" ht="18.75" customHeight="1" spans="1:4">
      <c r="A43" s="41"/>
      <c r="B43" s="20"/>
      <c r="C43" s="26"/>
      <c r="D43" s="42"/>
    </row>
    <row r="44" ht="18.75" customHeight="1" spans="1:4">
      <c r="A44" s="43" t="s">
        <v>3349</v>
      </c>
      <c r="B44" s="39">
        <f>B38+B39+B40</f>
        <v>0</v>
      </c>
      <c r="C44" s="39">
        <f>C38+C39+C40</f>
        <v>0</v>
      </c>
      <c r="D44" s="39"/>
    </row>
  </sheetData>
  <mergeCells count="1">
    <mergeCell ref="A2:D2"/>
  </mergeCells>
  <printOptions horizontalCentered="1"/>
  <pageMargins left="0.590277777777778" right="0.590277777777778" top="0.55" bottom="0.55" header="0.313888888888889" footer="0.313888888888889"/>
  <pageSetup paperSize="9" scale="7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W1557"/>
  <sheetViews>
    <sheetView showZeros="0" workbookViewId="0">
      <selection activeCell="E18" sqref="E18"/>
    </sheetView>
  </sheetViews>
  <sheetFormatPr defaultColWidth="6.875" defaultRowHeight="21" customHeight="1"/>
  <cols>
    <col min="1" max="1" width="12.625" style="422" customWidth="1"/>
    <col min="2" max="2" width="30" style="540" customWidth="1"/>
    <col min="3" max="3" width="14.625" style="424" customWidth="1"/>
    <col min="4" max="4" width="15" style="424" customWidth="1"/>
    <col min="5" max="5" width="9.375" style="424" customWidth="1"/>
    <col min="6" max="6" width="20.625" style="541" customWidth="1"/>
    <col min="7" max="19" width="20.625" style="423" customWidth="1"/>
    <col min="20" max="201" width="6.875" style="423" customWidth="1"/>
    <col min="202" max="16384" width="6.875" style="423"/>
  </cols>
  <sheetData>
    <row r="1" ht="23.25" customHeight="1" spans="1:6">
      <c r="A1" s="426"/>
      <c r="B1" s="427"/>
      <c r="C1" s="428"/>
      <c r="D1" s="428"/>
      <c r="E1" s="428"/>
      <c r="F1" s="542"/>
    </row>
    <row r="2" ht="29.25" customHeight="1" spans="1:6">
      <c r="A2" s="543" t="s">
        <v>83</v>
      </c>
      <c r="B2" s="543"/>
      <c r="C2" s="543"/>
      <c r="D2" s="543"/>
      <c r="E2" s="543"/>
      <c r="F2" s="544"/>
    </row>
    <row r="3" customHeight="1" spans="1:14">
      <c r="A3" s="432"/>
      <c r="B3" s="433"/>
      <c r="C3" s="428"/>
      <c r="D3" s="434" t="s">
        <v>84</v>
      </c>
      <c r="E3" s="545"/>
      <c r="F3" s="546"/>
      <c r="G3" s="547"/>
      <c r="H3" s="547"/>
      <c r="I3" s="547"/>
      <c r="J3" s="547"/>
      <c r="K3" s="547"/>
      <c r="L3" s="547"/>
      <c r="M3" s="547"/>
      <c r="N3" s="547"/>
    </row>
    <row r="4" ht="33" customHeight="1" spans="1:15">
      <c r="A4" s="437" t="s">
        <v>85</v>
      </c>
      <c r="B4" s="150" t="s">
        <v>86</v>
      </c>
      <c r="C4" s="206" t="s">
        <v>87</v>
      </c>
      <c r="D4" s="206" t="s">
        <v>88</v>
      </c>
      <c r="E4" s="206" t="s">
        <v>89</v>
      </c>
      <c r="F4" s="548"/>
      <c r="G4" s="549"/>
      <c r="H4" s="549"/>
      <c r="I4" s="549"/>
      <c r="J4" s="549"/>
      <c r="K4" s="549"/>
      <c r="L4" s="549"/>
      <c r="M4" s="549"/>
      <c r="N4" s="549"/>
      <c r="O4" s="559"/>
    </row>
    <row r="5" ht="22.5" customHeight="1" spans="1:15">
      <c r="A5" s="437"/>
      <c r="B5" s="150" t="s">
        <v>90</v>
      </c>
      <c r="C5" s="263">
        <v>39052</v>
      </c>
      <c r="D5" s="263">
        <v>49493</v>
      </c>
      <c r="E5" s="263">
        <f ca="1">IFERROR(ROUND(D5/C5*100,2),"")</f>
        <v>126.74</v>
      </c>
      <c r="F5" s="550"/>
      <c r="G5" s="551"/>
      <c r="H5" s="551"/>
      <c r="I5" s="551"/>
      <c r="J5" s="551"/>
      <c r="K5" s="551"/>
      <c r="L5" s="551"/>
      <c r="M5" s="551"/>
      <c r="N5" s="551"/>
      <c r="O5" s="559"/>
    </row>
    <row r="6" s="421" customFormat="1" ht="18.75" customHeight="1" spans="1:23">
      <c r="A6" s="552" t="s">
        <v>91</v>
      </c>
      <c r="B6" s="553" t="s">
        <v>51</v>
      </c>
      <c r="C6" s="554">
        <v>6991</v>
      </c>
      <c r="D6" s="554">
        <v>15600</v>
      </c>
      <c r="E6" s="263">
        <f ca="1" t="shared" ref="E6:E69" si="0">IFERROR(ROUND(D6/C6*100,2),"")</f>
        <v>223.14</v>
      </c>
      <c r="F6" s="555"/>
      <c r="G6" s="556"/>
      <c r="H6" s="556"/>
      <c r="I6" s="556"/>
      <c r="J6" s="556"/>
      <c r="K6" s="556"/>
      <c r="L6" s="556"/>
      <c r="M6" s="556"/>
      <c r="N6" s="556"/>
      <c r="O6" s="556"/>
      <c r="W6" s="423"/>
    </row>
    <row r="7" s="421" customFormat="1" ht="18.75" customHeight="1" spans="1:23">
      <c r="A7" s="552" t="s">
        <v>92</v>
      </c>
      <c r="B7" s="557" t="s">
        <v>93</v>
      </c>
      <c r="C7" s="554">
        <f>SUM(C8:C18)</f>
        <v>0</v>
      </c>
      <c r="D7" s="554"/>
      <c r="E7" s="263" t="str">
        <f ca="1" t="shared" si="0"/>
        <v/>
      </c>
      <c r="F7" s="555"/>
      <c r="G7" s="556"/>
      <c r="H7" s="556"/>
      <c r="I7" s="556"/>
      <c r="J7" s="556"/>
      <c r="K7" s="556"/>
      <c r="L7" s="556"/>
      <c r="M7" s="556"/>
      <c r="N7" s="556"/>
      <c r="O7" s="556"/>
      <c r="W7" s="423"/>
    </row>
    <row r="8" s="421" customFormat="1" ht="18.75" customHeight="1" spans="1:23">
      <c r="A8" s="552" t="s">
        <v>94</v>
      </c>
      <c r="B8" s="558" t="s">
        <v>95</v>
      </c>
      <c r="C8" s="554"/>
      <c r="D8" s="554"/>
      <c r="E8" s="263" t="str">
        <f ca="1" t="shared" si="0"/>
        <v/>
      </c>
      <c r="F8" s="555"/>
      <c r="W8" s="423"/>
    </row>
    <row r="9" s="421" customFormat="1" ht="18.75" customHeight="1" spans="1:23">
      <c r="A9" s="552" t="s">
        <v>96</v>
      </c>
      <c r="B9" s="553" t="s">
        <v>97</v>
      </c>
      <c r="C9" s="554"/>
      <c r="D9" s="554"/>
      <c r="E9" s="263" t="str">
        <f ca="1" t="shared" si="0"/>
        <v/>
      </c>
      <c r="F9" s="555"/>
      <c r="W9" s="423"/>
    </row>
    <row r="10" s="421" customFormat="1" ht="18.75" customHeight="1" spans="1:23">
      <c r="A10" s="552" t="s">
        <v>98</v>
      </c>
      <c r="B10" s="558" t="s">
        <v>99</v>
      </c>
      <c r="C10" s="554"/>
      <c r="D10" s="554"/>
      <c r="E10" s="263" t="str">
        <f ca="1" t="shared" si="0"/>
        <v/>
      </c>
      <c r="F10" s="555"/>
      <c r="W10" s="423"/>
    </row>
    <row r="11" s="421" customFormat="1" ht="18.75" customHeight="1" spans="1:23">
      <c r="A11" s="552" t="s">
        <v>100</v>
      </c>
      <c r="B11" s="558" t="s">
        <v>101</v>
      </c>
      <c r="C11" s="554"/>
      <c r="D11" s="554"/>
      <c r="E11" s="263" t="str">
        <f ca="1" t="shared" si="0"/>
        <v/>
      </c>
      <c r="F11" s="555"/>
      <c r="W11" s="423"/>
    </row>
    <row r="12" s="421" customFormat="1" ht="18.75" customHeight="1" spans="1:23">
      <c r="A12" s="552" t="s">
        <v>102</v>
      </c>
      <c r="B12" s="558" t="s">
        <v>103</v>
      </c>
      <c r="C12" s="554"/>
      <c r="D12" s="554"/>
      <c r="E12" s="263" t="str">
        <f ca="1" t="shared" si="0"/>
        <v/>
      </c>
      <c r="F12" s="555"/>
      <c r="W12" s="423"/>
    </row>
    <row r="13" s="421" customFormat="1" ht="18.75" customHeight="1" spans="1:23">
      <c r="A13" s="552" t="s">
        <v>104</v>
      </c>
      <c r="B13" s="558" t="s">
        <v>105</v>
      </c>
      <c r="C13" s="554"/>
      <c r="D13" s="554"/>
      <c r="E13" s="263" t="str">
        <f ca="1" t="shared" si="0"/>
        <v/>
      </c>
      <c r="F13" s="555"/>
      <c r="W13" s="423"/>
    </row>
    <row r="14" s="421" customFormat="1" ht="18.75" customHeight="1" spans="1:23">
      <c r="A14" s="552" t="s">
        <v>106</v>
      </c>
      <c r="B14" s="553" t="s">
        <v>107</v>
      </c>
      <c r="C14" s="554"/>
      <c r="D14" s="554"/>
      <c r="E14" s="263" t="str">
        <f ca="1" t="shared" si="0"/>
        <v/>
      </c>
      <c r="F14" s="555"/>
      <c r="W14" s="423"/>
    </row>
    <row r="15" s="421" customFormat="1" ht="18.75" customHeight="1" spans="1:23">
      <c r="A15" s="552" t="s">
        <v>108</v>
      </c>
      <c r="B15" s="553" t="s">
        <v>109</v>
      </c>
      <c r="C15" s="554"/>
      <c r="D15" s="554"/>
      <c r="E15" s="263" t="str">
        <f ca="1" t="shared" si="0"/>
        <v/>
      </c>
      <c r="F15" s="555"/>
      <c r="W15" s="423"/>
    </row>
    <row r="16" s="421" customFormat="1" ht="18.75" customHeight="1" spans="1:23">
      <c r="A16" s="552" t="s">
        <v>110</v>
      </c>
      <c r="B16" s="553" t="s">
        <v>111</v>
      </c>
      <c r="C16" s="554"/>
      <c r="D16" s="554"/>
      <c r="E16" s="263" t="str">
        <f ca="1" t="shared" si="0"/>
        <v/>
      </c>
      <c r="F16" s="555"/>
      <c r="W16" s="423"/>
    </row>
    <row r="17" s="421" customFormat="1" ht="18.75" customHeight="1" spans="1:23">
      <c r="A17" s="552" t="s">
        <v>112</v>
      </c>
      <c r="B17" s="553" t="s">
        <v>113</v>
      </c>
      <c r="C17" s="554"/>
      <c r="D17" s="554"/>
      <c r="E17" s="263" t="str">
        <f ca="1" t="shared" si="0"/>
        <v/>
      </c>
      <c r="F17" s="555"/>
      <c r="W17" s="423"/>
    </row>
    <row r="18" s="421" customFormat="1" ht="18.75" customHeight="1" spans="1:23">
      <c r="A18" s="552" t="s">
        <v>114</v>
      </c>
      <c r="B18" s="558" t="s">
        <v>115</v>
      </c>
      <c r="C18" s="554"/>
      <c r="D18" s="554"/>
      <c r="E18" s="263" t="str">
        <f ca="1" t="shared" si="0"/>
        <v/>
      </c>
      <c r="F18" s="555"/>
      <c r="W18" s="423"/>
    </row>
    <row r="19" s="421" customFormat="1" ht="18.75" customHeight="1" spans="1:23">
      <c r="A19" s="552" t="s">
        <v>116</v>
      </c>
      <c r="B19" s="557" t="s">
        <v>117</v>
      </c>
      <c r="C19" s="554">
        <f>SUM(C20:C27)</f>
        <v>0</v>
      </c>
      <c r="D19" s="554"/>
      <c r="E19" s="263" t="str">
        <f ca="1" t="shared" si="0"/>
        <v/>
      </c>
      <c r="F19" s="555"/>
      <c r="W19" s="423"/>
    </row>
    <row r="20" s="421" customFormat="1" ht="18.75" customHeight="1" spans="1:23">
      <c r="A20" s="552" t="s">
        <v>118</v>
      </c>
      <c r="B20" s="558" t="s">
        <v>95</v>
      </c>
      <c r="C20" s="554"/>
      <c r="D20" s="554"/>
      <c r="E20" s="263" t="str">
        <f ca="1" t="shared" si="0"/>
        <v/>
      </c>
      <c r="F20" s="555"/>
      <c r="W20" s="423"/>
    </row>
    <row r="21" s="421" customFormat="1" ht="18.75" customHeight="1" spans="1:23">
      <c r="A21" s="552" t="s">
        <v>119</v>
      </c>
      <c r="B21" s="553" t="s">
        <v>97</v>
      </c>
      <c r="C21" s="554"/>
      <c r="D21" s="554"/>
      <c r="E21" s="263" t="str">
        <f ca="1" t="shared" si="0"/>
        <v/>
      </c>
      <c r="F21" s="555"/>
      <c r="W21" s="423"/>
    </row>
    <row r="22" s="421" customFormat="1" ht="18.75" customHeight="1" spans="1:23">
      <c r="A22" s="552" t="s">
        <v>120</v>
      </c>
      <c r="B22" s="553" t="s">
        <v>99</v>
      </c>
      <c r="C22" s="554"/>
      <c r="D22" s="554"/>
      <c r="E22" s="263" t="str">
        <f ca="1" t="shared" si="0"/>
        <v/>
      </c>
      <c r="F22" s="555"/>
      <c r="W22" s="423"/>
    </row>
    <row r="23" s="421" customFormat="1" ht="18.75" customHeight="1" spans="1:23">
      <c r="A23" s="552" t="s">
        <v>121</v>
      </c>
      <c r="B23" s="558" t="s">
        <v>122</v>
      </c>
      <c r="C23" s="554"/>
      <c r="D23" s="554"/>
      <c r="E23" s="263" t="str">
        <f ca="1" t="shared" si="0"/>
        <v/>
      </c>
      <c r="F23" s="555"/>
      <c r="W23" s="423"/>
    </row>
    <row r="24" s="421" customFormat="1" ht="18.75" customHeight="1" spans="1:23">
      <c r="A24" s="552" t="s">
        <v>123</v>
      </c>
      <c r="B24" s="558" t="s">
        <v>124</v>
      </c>
      <c r="C24" s="554"/>
      <c r="D24" s="554"/>
      <c r="E24" s="263" t="str">
        <f ca="1" t="shared" si="0"/>
        <v/>
      </c>
      <c r="F24" s="555"/>
      <c r="W24" s="423"/>
    </row>
    <row r="25" s="421" customFormat="1" ht="18.75" customHeight="1" spans="1:23">
      <c r="A25" s="552" t="s">
        <v>125</v>
      </c>
      <c r="B25" s="553" t="s">
        <v>126</v>
      </c>
      <c r="C25" s="554"/>
      <c r="D25" s="554"/>
      <c r="E25" s="263" t="str">
        <f ca="1" t="shared" si="0"/>
        <v/>
      </c>
      <c r="F25" s="555"/>
      <c r="W25" s="423"/>
    </row>
    <row r="26" s="421" customFormat="1" ht="18.75" customHeight="1" spans="1:23">
      <c r="A26" s="552" t="s">
        <v>127</v>
      </c>
      <c r="B26" s="553" t="s">
        <v>113</v>
      </c>
      <c r="C26" s="554"/>
      <c r="D26" s="554"/>
      <c r="E26" s="263" t="str">
        <f ca="1" t="shared" si="0"/>
        <v/>
      </c>
      <c r="F26" s="555"/>
      <c r="W26" s="423"/>
    </row>
    <row r="27" s="421" customFormat="1" ht="18.75" customHeight="1" spans="1:23">
      <c r="A27" s="552" t="s">
        <v>128</v>
      </c>
      <c r="B27" s="558" t="s">
        <v>129</v>
      </c>
      <c r="C27" s="554"/>
      <c r="D27" s="554"/>
      <c r="E27" s="263" t="str">
        <f ca="1" t="shared" si="0"/>
        <v/>
      </c>
      <c r="F27" s="555"/>
      <c r="W27" s="423"/>
    </row>
    <row r="28" s="421" customFormat="1" ht="18.75" customHeight="1" spans="1:23">
      <c r="A28" s="552" t="s">
        <v>130</v>
      </c>
      <c r="B28" s="557" t="s">
        <v>131</v>
      </c>
      <c r="C28" s="554">
        <v>2087</v>
      </c>
      <c r="D28" s="554">
        <v>2474</v>
      </c>
      <c r="E28" s="263">
        <f ca="1" t="shared" si="0"/>
        <v>118.54</v>
      </c>
      <c r="F28" s="555"/>
      <c r="W28" s="423"/>
    </row>
    <row r="29" s="421" customFormat="1" ht="18.75" customHeight="1" spans="1:23">
      <c r="A29" s="552" t="s">
        <v>132</v>
      </c>
      <c r="B29" s="558" t="s">
        <v>95</v>
      </c>
      <c r="C29" s="554">
        <v>550</v>
      </c>
      <c r="D29" s="554">
        <v>828</v>
      </c>
      <c r="E29" s="263">
        <f ca="1" t="shared" si="0"/>
        <v>150.55</v>
      </c>
      <c r="F29" s="555"/>
      <c r="W29" s="423"/>
    </row>
    <row r="30" s="421" customFormat="1" ht="18.75" customHeight="1" spans="1:23">
      <c r="A30" s="552" t="s">
        <v>133</v>
      </c>
      <c r="B30" s="558" t="s">
        <v>97</v>
      </c>
      <c r="C30" s="554"/>
      <c r="D30" s="554"/>
      <c r="E30" s="263" t="str">
        <f ca="1" t="shared" si="0"/>
        <v/>
      </c>
      <c r="F30" s="555"/>
      <c r="W30" s="423"/>
    </row>
    <row r="31" s="421" customFormat="1" ht="18.75" customHeight="1" spans="1:23">
      <c r="A31" s="552" t="s">
        <v>134</v>
      </c>
      <c r="B31" s="558" t="s">
        <v>99</v>
      </c>
      <c r="C31" s="554"/>
      <c r="D31" s="554">
        <v>400</v>
      </c>
      <c r="E31" s="263" t="str">
        <f ca="1" t="shared" si="0"/>
        <v/>
      </c>
      <c r="F31" s="555"/>
      <c r="W31" s="423"/>
    </row>
    <row r="32" s="421" customFormat="1" ht="18.75" customHeight="1" spans="1:23">
      <c r="A32" s="552" t="s">
        <v>135</v>
      </c>
      <c r="B32" s="553" t="s">
        <v>136</v>
      </c>
      <c r="C32" s="554"/>
      <c r="D32" s="554"/>
      <c r="E32" s="263" t="str">
        <f ca="1" t="shared" si="0"/>
        <v/>
      </c>
      <c r="F32" s="555"/>
      <c r="W32" s="423"/>
    </row>
    <row r="33" s="421" customFormat="1" ht="18.75" customHeight="1" spans="1:23">
      <c r="A33" s="552" t="s">
        <v>137</v>
      </c>
      <c r="B33" s="558" t="s">
        <v>138</v>
      </c>
      <c r="C33" s="554"/>
      <c r="D33" s="554"/>
      <c r="E33" s="263" t="str">
        <f ca="1" t="shared" si="0"/>
        <v/>
      </c>
      <c r="F33" s="555"/>
      <c r="W33" s="423"/>
    </row>
    <row r="34" s="421" customFormat="1" ht="18.75" customHeight="1" spans="1:23">
      <c r="A34" s="552" t="s">
        <v>139</v>
      </c>
      <c r="B34" s="558" t="s">
        <v>140</v>
      </c>
      <c r="C34" s="554"/>
      <c r="D34" s="554"/>
      <c r="E34" s="263" t="str">
        <f ca="1" t="shared" si="0"/>
        <v/>
      </c>
      <c r="F34" s="555"/>
      <c r="W34" s="423"/>
    </row>
    <row r="35" s="421" customFormat="1" ht="18.75" customHeight="1" spans="1:23">
      <c r="A35" s="552" t="s">
        <v>141</v>
      </c>
      <c r="B35" s="558" t="s">
        <v>142</v>
      </c>
      <c r="C35" s="554"/>
      <c r="D35" s="554"/>
      <c r="E35" s="263" t="str">
        <f ca="1" t="shared" si="0"/>
        <v/>
      </c>
      <c r="F35" s="555"/>
      <c r="W35" s="423"/>
    </row>
    <row r="36" s="421" customFormat="1" ht="18.75" customHeight="1" spans="1:23">
      <c r="A36" s="552" t="s">
        <v>143</v>
      </c>
      <c r="B36" s="558" t="s">
        <v>144</v>
      </c>
      <c r="C36" s="554">
        <v>330</v>
      </c>
      <c r="D36" s="554">
        <v>288</v>
      </c>
      <c r="E36" s="263">
        <f ca="1" t="shared" si="0"/>
        <v>87.27</v>
      </c>
      <c r="F36" s="555"/>
      <c r="W36" s="423"/>
    </row>
    <row r="37" s="421" customFormat="1" ht="18.75" customHeight="1" spans="1:23">
      <c r="A37" s="552" t="s">
        <v>145</v>
      </c>
      <c r="B37" s="553" t="s">
        <v>146</v>
      </c>
      <c r="C37" s="554"/>
      <c r="D37" s="554"/>
      <c r="E37" s="263" t="str">
        <f ca="1" t="shared" si="0"/>
        <v/>
      </c>
      <c r="F37" s="555"/>
      <c r="W37" s="423"/>
    </row>
    <row r="38" s="421" customFormat="1" ht="18.75" customHeight="1" spans="1:23">
      <c r="A38" s="552" t="s">
        <v>147</v>
      </c>
      <c r="B38" s="558" t="s">
        <v>113</v>
      </c>
      <c r="C38" s="554"/>
      <c r="D38" s="554"/>
      <c r="E38" s="263" t="str">
        <f ca="1" t="shared" si="0"/>
        <v/>
      </c>
      <c r="F38" s="555"/>
      <c r="W38" s="423"/>
    </row>
    <row r="39" s="421" customFormat="1" ht="18.75" customHeight="1" spans="1:23">
      <c r="A39" s="552" t="s">
        <v>148</v>
      </c>
      <c r="B39" s="558" t="s">
        <v>149</v>
      </c>
      <c r="C39" s="554">
        <v>1207</v>
      </c>
      <c r="D39" s="554">
        <v>958</v>
      </c>
      <c r="E39" s="263">
        <f ca="1" t="shared" si="0"/>
        <v>79.37</v>
      </c>
      <c r="F39" s="555"/>
      <c r="W39" s="423"/>
    </row>
    <row r="40" s="421" customFormat="1" ht="18.75" customHeight="1" spans="1:23">
      <c r="A40" s="552" t="s">
        <v>150</v>
      </c>
      <c r="B40" s="557" t="s">
        <v>151</v>
      </c>
      <c r="C40" s="554">
        <v>528</v>
      </c>
      <c r="D40" s="554">
        <v>2774</v>
      </c>
      <c r="E40" s="263">
        <f ca="1" t="shared" si="0"/>
        <v>525.38</v>
      </c>
      <c r="F40" s="555"/>
      <c r="W40" s="423"/>
    </row>
    <row r="41" s="421" customFormat="1" ht="18.75" customHeight="1" spans="1:23">
      <c r="A41" s="552" t="s">
        <v>152</v>
      </c>
      <c r="B41" s="558" t="s">
        <v>95</v>
      </c>
      <c r="C41" s="554">
        <v>161</v>
      </c>
      <c r="D41" s="554">
        <v>237</v>
      </c>
      <c r="E41" s="263">
        <f ca="1" t="shared" si="0"/>
        <v>147.2</v>
      </c>
      <c r="F41" s="555"/>
      <c r="W41" s="423"/>
    </row>
    <row r="42" s="421" customFormat="1" ht="18.75" customHeight="1" spans="1:23">
      <c r="A42" s="552" t="s">
        <v>153</v>
      </c>
      <c r="B42" s="558" t="s">
        <v>97</v>
      </c>
      <c r="C42" s="554"/>
      <c r="D42" s="554"/>
      <c r="E42" s="263" t="str">
        <f ca="1" t="shared" si="0"/>
        <v/>
      </c>
      <c r="F42" s="555"/>
      <c r="W42" s="423"/>
    </row>
    <row r="43" s="421" customFormat="1" ht="18.75" customHeight="1" spans="1:23">
      <c r="A43" s="552" t="s">
        <v>154</v>
      </c>
      <c r="B43" s="553" t="s">
        <v>99</v>
      </c>
      <c r="C43" s="554"/>
      <c r="D43" s="554"/>
      <c r="E43" s="263" t="str">
        <f ca="1" t="shared" si="0"/>
        <v/>
      </c>
      <c r="F43" s="555"/>
      <c r="W43" s="423"/>
    </row>
    <row r="44" s="421" customFormat="1" ht="18.75" customHeight="1" spans="1:23">
      <c r="A44" s="552" t="s">
        <v>155</v>
      </c>
      <c r="B44" s="558" t="s">
        <v>156</v>
      </c>
      <c r="C44" s="554"/>
      <c r="D44" s="554"/>
      <c r="E44" s="263" t="str">
        <f ca="1" t="shared" si="0"/>
        <v/>
      </c>
      <c r="F44" s="555"/>
      <c r="W44" s="423"/>
    </row>
    <row r="45" s="421" customFormat="1" ht="18.75" customHeight="1" spans="1:23">
      <c r="A45" s="552" t="s">
        <v>157</v>
      </c>
      <c r="B45" s="553" t="s">
        <v>158</v>
      </c>
      <c r="C45" s="554"/>
      <c r="D45" s="554"/>
      <c r="E45" s="263" t="str">
        <f ca="1" t="shared" si="0"/>
        <v/>
      </c>
      <c r="F45" s="555"/>
      <c r="W45" s="423"/>
    </row>
    <row r="46" s="421" customFormat="1" ht="18.75" customHeight="1" spans="1:23">
      <c r="A46" s="552" t="s">
        <v>159</v>
      </c>
      <c r="B46" s="553" t="s">
        <v>160</v>
      </c>
      <c r="C46" s="554"/>
      <c r="D46" s="554"/>
      <c r="E46" s="263" t="str">
        <f ca="1" t="shared" si="0"/>
        <v/>
      </c>
      <c r="F46" s="555"/>
      <c r="W46" s="423"/>
    </row>
    <row r="47" s="421" customFormat="1" ht="18.75" customHeight="1" spans="1:23">
      <c r="A47" s="552" t="s">
        <v>161</v>
      </c>
      <c r="B47" s="553" t="s">
        <v>162</v>
      </c>
      <c r="C47" s="554"/>
      <c r="D47" s="554"/>
      <c r="E47" s="263" t="str">
        <f ca="1" t="shared" si="0"/>
        <v/>
      </c>
      <c r="F47" s="555"/>
      <c r="W47" s="423"/>
    </row>
    <row r="48" s="421" customFormat="1" ht="18.75" customHeight="1" spans="1:23">
      <c r="A48" s="552" t="s">
        <v>163</v>
      </c>
      <c r="B48" s="558" t="s">
        <v>164</v>
      </c>
      <c r="C48" s="554"/>
      <c r="D48" s="554"/>
      <c r="E48" s="263" t="str">
        <f ca="1" t="shared" si="0"/>
        <v/>
      </c>
      <c r="F48" s="555"/>
      <c r="W48" s="423"/>
    </row>
    <row r="49" s="421" customFormat="1" ht="18.75" customHeight="1" spans="1:23">
      <c r="A49" s="552" t="s">
        <v>165</v>
      </c>
      <c r="B49" s="553" t="s">
        <v>166</v>
      </c>
      <c r="C49" s="554"/>
      <c r="D49" s="554"/>
      <c r="E49" s="263" t="str">
        <f ca="1" t="shared" si="0"/>
        <v/>
      </c>
      <c r="F49" s="555"/>
      <c r="W49" s="423"/>
    </row>
    <row r="50" s="421" customFormat="1" ht="18.75" customHeight="1" spans="1:23">
      <c r="A50" s="552" t="s">
        <v>167</v>
      </c>
      <c r="B50" s="558" t="s">
        <v>113</v>
      </c>
      <c r="C50" s="554"/>
      <c r="D50" s="554"/>
      <c r="E50" s="263" t="str">
        <f ca="1" t="shared" si="0"/>
        <v/>
      </c>
      <c r="F50" s="555"/>
      <c r="W50" s="423"/>
    </row>
    <row r="51" s="421" customFormat="1" ht="18.75" customHeight="1" spans="1:23">
      <c r="A51" s="552" t="s">
        <v>168</v>
      </c>
      <c r="B51" s="558" t="s">
        <v>169</v>
      </c>
      <c r="C51" s="554">
        <v>367</v>
      </c>
      <c r="D51" s="554">
        <v>2537</v>
      </c>
      <c r="E51" s="263">
        <f ca="1" t="shared" si="0"/>
        <v>691.28</v>
      </c>
      <c r="F51" s="555"/>
      <c r="W51" s="423"/>
    </row>
    <row r="52" s="421" customFormat="1" ht="18.75" customHeight="1" spans="1:23">
      <c r="A52" s="552" t="s">
        <v>170</v>
      </c>
      <c r="B52" s="557" t="s">
        <v>171</v>
      </c>
      <c r="C52" s="554">
        <v>20</v>
      </c>
      <c r="D52" s="554">
        <v>23</v>
      </c>
      <c r="E52" s="263">
        <f ca="1" t="shared" si="0"/>
        <v>115</v>
      </c>
      <c r="F52" s="555"/>
      <c r="W52" s="423"/>
    </row>
    <row r="53" s="421" customFormat="1" ht="18.75" customHeight="1" spans="1:23">
      <c r="A53" s="552" t="s">
        <v>172</v>
      </c>
      <c r="B53" s="558" t="s">
        <v>95</v>
      </c>
      <c r="C53" s="554"/>
      <c r="D53" s="554"/>
      <c r="E53" s="263" t="str">
        <f ca="1" t="shared" si="0"/>
        <v/>
      </c>
      <c r="F53" s="555"/>
      <c r="W53" s="423"/>
    </row>
    <row r="54" s="421" customFormat="1" ht="18.75" customHeight="1" spans="1:23">
      <c r="A54" s="552" t="s">
        <v>173</v>
      </c>
      <c r="B54" s="558" t="s">
        <v>97</v>
      </c>
      <c r="C54" s="554"/>
      <c r="D54" s="554"/>
      <c r="E54" s="263" t="str">
        <f ca="1" t="shared" si="0"/>
        <v/>
      </c>
      <c r="F54" s="555"/>
      <c r="W54" s="423"/>
    </row>
    <row r="55" s="421" customFormat="1" ht="18.75" customHeight="1" spans="1:23">
      <c r="A55" s="552" t="s">
        <v>174</v>
      </c>
      <c r="B55" s="553" t="s">
        <v>99</v>
      </c>
      <c r="C55" s="554"/>
      <c r="D55" s="554"/>
      <c r="E55" s="263" t="str">
        <f ca="1" t="shared" si="0"/>
        <v/>
      </c>
      <c r="F55" s="555"/>
      <c r="W55" s="423"/>
    </row>
    <row r="56" s="421" customFormat="1" ht="18.75" customHeight="1" spans="1:23">
      <c r="A56" s="552" t="s">
        <v>175</v>
      </c>
      <c r="B56" s="553" t="s">
        <v>176</v>
      </c>
      <c r="C56" s="554"/>
      <c r="D56" s="554"/>
      <c r="E56" s="263" t="str">
        <f ca="1" t="shared" si="0"/>
        <v/>
      </c>
      <c r="F56" s="555"/>
      <c r="W56" s="423"/>
    </row>
    <row r="57" s="421" customFormat="1" ht="18.75" customHeight="1" spans="1:23">
      <c r="A57" s="552" t="s">
        <v>177</v>
      </c>
      <c r="B57" s="558" t="s">
        <v>178</v>
      </c>
      <c r="C57" s="554"/>
      <c r="D57" s="554">
        <v>16</v>
      </c>
      <c r="E57" s="263" t="str">
        <f ca="1" t="shared" si="0"/>
        <v/>
      </c>
      <c r="F57" s="555"/>
      <c r="W57" s="423"/>
    </row>
    <row r="58" s="421" customFormat="1" ht="18.75" customHeight="1" spans="1:23">
      <c r="A58" s="552" t="s">
        <v>179</v>
      </c>
      <c r="B58" s="553" t="s">
        <v>180</v>
      </c>
      <c r="C58" s="554"/>
      <c r="D58" s="554"/>
      <c r="E58" s="263" t="str">
        <f ca="1" t="shared" si="0"/>
        <v/>
      </c>
      <c r="F58" s="555"/>
      <c r="W58" s="423"/>
    </row>
    <row r="59" s="421" customFormat="1" ht="18.75" customHeight="1" spans="1:23">
      <c r="A59" s="552" t="s">
        <v>181</v>
      </c>
      <c r="B59" s="558" t="s">
        <v>182</v>
      </c>
      <c r="C59" s="554">
        <v>15</v>
      </c>
      <c r="D59" s="554"/>
      <c r="E59" s="263">
        <f ca="1" t="shared" si="0"/>
        <v>0</v>
      </c>
      <c r="F59" s="555"/>
      <c r="W59" s="423"/>
    </row>
    <row r="60" s="421" customFormat="1" ht="18.75" customHeight="1" spans="1:23">
      <c r="A60" s="552" t="s">
        <v>183</v>
      </c>
      <c r="B60" s="558" t="s">
        <v>184</v>
      </c>
      <c r="C60" s="554">
        <v>5</v>
      </c>
      <c r="D60" s="554">
        <v>4</v>
      </c>
      <c r="E60" s="263">
        <f ca="1" t="shared" si="0"/>
        <v>80</v>
      </c>
      <c r="F60" s="555"/>
      <c r="W60" s="423"/>
    </row>
    <row r="61" s="421" customFormat="1" ht="18.75" customHeight="1" spans="1:23">
      <c r="A61" s="552" t="s">
        <v>185</v>
      </c>
      <c r="B61" s="553" t="s">
        <v>113</v>
      </c>
      <c r="C61" s="554"/>
      <c r="D61" s="554"/>
      <c r="E61" s="263" t="str">
        <f ca="1" t="shared" si="0"/>
        <v/>
      </c>
      <c r="F61" s="555"/>
      <c r="W61" s="423"/>
    </row>
    <row r="62" s="421" customFormat="1" ht="18.75" customHeight="1" spans="1:23">
      <c r="A62" s="552" t="s">
        <v>186</v>
      </c>
      <c r="B62" s="558" t="s">
        <v>187</v>
      </c>
      <c r="C62" s="554"/>
      <c r="D62" s="554">
        <v>3</v>
      </c>
      <c r="E62" s="263" t="str">
        <f ca="1" t="shared" si="0"/>
        <v/>
      </c>
      <c r="F62" s="555"/>
      <c r="W62" s="423"/>
    </row>
    <row r="63" s="421" customFormat="1" ht="18.75" customHeight="1" spans="1:23">
      <c r="A63" s="552" t="s">
        <v>188</v>
      </c>
      <c r="B63" s="557" t="s">
        <v>189</v>
      </c>
      <c r="C63" s="554">
        <v>1821</v>
      </c>
      <c r="D63" s="554">
        <v>3439</v>
      </c>
      <c r="E63" s="263">
        <f ca="1" t="shared" si="0"/>
        <v>188.85</v>
      </c>
      <c r="F63" s="555"/>
      <c r="W63" s="423"/>
    </row>
    <row r="64" s="421" customFormat="1" ht="18.75" customHeight="1" spans="1:23">
      <c r="A64" s="552" t="s">
        <v>190</v>
      </c>
      <c r="B64" s="558" t="s">
        <v>95</v>
      </c>
      <c r="C64" s="554">
        <v>144</v>
      </c>
      <c r="D64" s="554">
        <v>208</v>
      </c>
      <c r="E64" s="263">
        <f ca="1" t="shared" si="0"/>
        <v>144.44</v>
      </c>
      <c r="F64" s="555"/>
      <c r="W64" s="423"/>
    </row>
    <row r="65" s="421" customFormat="1" ht="18.75" customHeight="1" spans="1:23">
      <c r="A65" s="552" t="s">
        <v>191</v>
      </c>
      <c r="B65" s="558" t="s">
        <v>97</v>
      </c>
      <c r="C65" s="554"/>
      <c r="D65" s="554"/>
      <c r="E65" s="263" t="str">
        <f ca="1" t="shared" si="0"/>
        <v/>
      </c>
      <c r="F65" s="555"/>
      <c r="W65" s="423"/>
    </row>
    <row r="66" s="421" customFormat="1" ht="18.75" customHeight="1" spans="1:23">
      <c r="A66" s="552" t="s">
        <v>192</v>
      </c>
      <c r="B66" s="553" t="s">
        <v>99</v>
      </c>
      <c r="C66" s="554"/>
      <c r="D66" s="554"/>
      <c r="E66" s="263" t="str">
        <f ca="1" t="shared" si="0"/>
        <v/>
      </c>
      <c r="F66" s="555"/>
      <c r="W66" s="423"/>
    </row>
    <row r="67" s="421" customFormat="1" ht="18.75" customHeight="1" spans="1:23">
      <c r="A67" s="552" t="s">
        <v>193</v>
      </c>
      <c r="B67" s="558" t="s">
        <v>194</v>
      </c>
      <c r="C67" s="554"/>
      <c r="D67" s="554"/>
      <c r="E67" s="263" t="str">
        <f ca="1" t="shared" si="0"/>
        <v/>
      </c>
      <c r="F67" s="555"/>
      <c r="W67" s="423"/>
    </row>
    <row r="68" s="421" customFormat="1" ht="18.75" customHeight="1" spans="1:23">
      <c r="A68" s="552" t="s">
        <v>195</v>
      </c>
      <c r="B68" s="558" t="s">
        <v>196</v>
      </c>
      <c r="C68" s="554"/>
      <c r="D68" s="554"/>
      <c r="E68" s="263" t="str">
        <f ca="1" t="shared" si="0"/>
        <v/>
      </c>
      <c r="F68" s="555"/>
      <c r="W68" s="423"/>
    </row>
    <row r="69" s="421" customFormat="1" ht="18.75" customHeight="1" spans="1:23">
      <c r="A69" s="552" t="s">
        <v>197</v>
      </c>
      <c r="B69" s="553" t="s">
        <v>198</v>
      </c>
      <c r="C69" s="554"/>
      <c r="D69" s="554"/>
      <c r="E69" s="263" t="str">
        <f ca="1" t="shared" si="0"/>
        <v/>
      </c>
      <c r="F69" s="555"/>
      <c r="W69" s="423"/>
    </row>
    <row r="70" s="421" customFormat="1" ht="18.75" customHeight="1" spans="1:23">
      <c r="A70" s="552" t="s">
        <v>199</v>
      </c>
      <c r="B70" s="558" t="s">
        <v>200</v>
      </c>
      <c r="C70" s="554">
        <v>20</v>
      </c>
      <c r="D70" s="554">
        <v>15</v>
      </c>
      <c r="E70" s="263">
        <f ca="1" t="shared" ref="E70:E133" si="1">IFERROR(ROUND(D70/C70*100,2),"")</f>
        <v>75</v>
      </c>
      <c r="F70" s="555"/>
      <c r="W70" s="423"/>
    </row>
    <row r="71" s="421" customFormat="1" ht="18.75" customHeight="1" spans="1:23">
      <c r="A71" s="552" t="s">
        <v>201</v>
      </c>
      <c r="B71" s="558" t="s">
        <v>202</v>
      </c>
      <c r="C71" s="554">
        <v>185</v>
      </c>
      <c r="D71" s="554">
        <v>161</v>
      </c>
      <c r="E71" s="263">
        <f ca="1" t="shared" si="1"/>
        <v>87.03</v>
      </c>
      <c r="F71" s="555"/>
      <c r="W71" s="423"/>
    </row>
    <row r="72" s="421" customFormat="1" ht="18.75" customHeight="1" spans="1:23">
      <c r="A72" s="552" t="s">
        <v>203</v>
      </c>
      <c r="B72" s="558" t="s">
        <v>113</v>
      </c>
      <c r="C72" s="554"/>
      <c r="D72" s="554"/>
      <c r="E72" s="263" t="str">
        <f ca="1" t="shared" si="1"/>
        <v/>
      </c>
      <c r="F72" s="555"/>
      <c r="W72" s="423"/>
    </row>
    <row r="73" s="421" customFormat="1" ht="18.75" customHeight="1" spans="1:23">
      <c r="A73" s="552" t="s">
        <v>204</v>
      </c>
      <c r="B73" s="558" t="s">
        <v>205</v>
      </c>
      <c r="C73" s="554">
        <v>1472</v>
      </c>
      <c r="D73" s="554">
        <v>3055</v>
      </c>
      <c r="E73" s="263">
        <f ca="1" t="shared" si="1"/>
        <v>207.54</v>
      </c>
      <c r="F73" s="555"/>
      <c r="W73" s="423"/>
    </row>
    <row r="74" s="421" customFormat="1" ht="18.75" customHeight="1" spans="1:23">
      <c r="A74" s="552" t="s">
        <v>206</v>
      </c>
      <c r="B74" s="557" t="s">
        <v>207</v>
      </c>
      <c r="C74" s="554">
        <f>SUM(C75:C85)</f>
        <v>0</v>
      </c>
      <c r="D74" s="554"/>
      <c r="E74" s="263" t="str">
        <f ca="1" t="shared" si="1"/>
        <v/>
      </c>
      <c r="F74" s="555"/>
      <c r="W74" s="423"/>
    </row>
    <row r="75" s="421" customFormat="1" ht="18.75" customHeight="1" spans="1:23">
      <c r="A75" s="552" t="s">
        <v>208</v>
      </c>
      <c r="B75" s="553" t="s">
        <v>95</v>
      </c>
      <c r="C75" s="554"/>
      <c r="D75" s="554"/>
      <c r="E75" s="263" t="str">
        <f ca="1" t="shared" si="1"/>
        <v/>
      </c>
      <c r="F75" s="555"/>
      <c r="W75" s="423"/>
    </row>
    <row r="76" s="421" customFormat="1" ht="18.75" customHeight="1" spans="1:23">
      <c r="A76" s="552" t="s">
        <v>209</v>
      </c>
      <c r="B76" s="558" t="s">
        <v>97</v>
      </c>
      <c r="C76" s="554"/>
      <c r="D76" s="554"/>
      <c r="E76" s="263" t="str">
        <f ca="1" t="shared" si="1"/>
        <v/>
      </c>
      <c r="F76" s="555"/>
      <c r="W76" s="423"/>
    </row>
    <row r="77" s="421" customFormat="1" ht="18.75" customHeight="1" spans="1:23">
      <c r="A77" s="552" t="s">
        <v>210</v>
      </c>
      <c r="B77" s="553" t="s">
        <v>99</v>
      </c>
      <c r="C77" s="554"/>
      <c r="D77" s="554"/>
      <c r="E77" s="263" t="str">
        <f ca="1" t="shared" si="1"/>
        <v/>
      </c>
      <c r="F77" s="555"/>
      <c r="W77" s="423"/>
    </row>
    <row r="78" s="421" customFormat="1" ht="18.75" customHeight="1" spans="1:23">
      <c r="A78" s="552" t="s">
        <v>211</v>
      </c>
      <c r="B78" s="553" t="s">
        <v>212</v>
      </c>
      <c r="C78" s="554"/>
      <c r="D78" s="554"/>
      <c r="E78" s="263" t="str">
        <f ca="1" t="shared" si="1"/>
        <v/>
      </c>
      <c r="F78" s="555"/>
      <c r="W78" s="423"/>
    </row>
    <row r="79" s="421" customFormat="1" ht="18.75" customHeight="1" spans="1:23">
      <c r="A79" s="552" t="s">
        <v>213</v>
      </c>
      <c r="B79" s="553" t="s">
        <v>214</v>
      </c>
      <c r="C79" s="554"/>
      <c r="D79" s="554"/>
      <c r="E79" s="263" t="str">
        <f ca="1" t="shared" si="1"/>
        <v/>
      </c>
      <c r="F79" s="555"/>
      <c r="W79" s="423"/>
    </row>
    <row r="80" s="421" customFormat="1" ht="18.75" customHeight="1" spans="1:23">
      <c r="A80" s="552" t="s">
        <v>215</v>
      </c>
      <c r="B80" s="553" t="s">
        <v>216</v>
      </c>
      <c r="C80" s="554"/>
      <c r="D80" s="554"/>
      <c r="E80" s="263" t="str">
        <f ca="1" t="shared" si="1"/>
        <v/>
      </c>
      <c r="F80" s="555"/>
      <c r="W80" s="423"/>
    </row>
    <row r="81" s="421" customFormat="1" ht="18.75" customHeight="1" spans="1:23">
      <c r="A81" s="552" t="s">
        <v>217</v>
      </c>
      <c r="B81" s="553" t="s">
        <v>218</v>
      </c>
      <c r="C81" s="554"/>
      <c r="D81" s="554"/>
      <c r="E81" s="263" t="str">
        <f ca="1" t="shared" si="1"/>
        <v/>
      </c>
      <c r="F81" s="555"/>
      <c r="W81" s="423"/>
    </row>
    <row r="82" s="421" customFormat="1" ht="18.75" customHeight="1" spans="1:23">
      <c r="A82" s="552" t="s">
        <v>219</v>
      </c>
      <c r="B82" s="558" t="s">
        <v>220</v>
      </c>
      <c r="C82" s="554"/>
      <c r="D82" s="554"/>
      <c r="E82" s="263" t="str">
        <f ca="1" t="shared" si="1"/>
        <v/>
      </c>
      <c r="F82" s="555"/>
      <c r="W82" s="423"/>
    </row>
    <row r="83" s="421" customFormat="1" ht="18.75" customHeight="1" spans="1:23">
      <c r="A83" s="552" t="s">
        <v>221</v>
      </c>
      <c r="B83" s="558" t="s">
        <v>200</v>
      </c>
      <c r="C83" s="554"/>
      <c r="D83" s="554"/>
      <c r="E83" s="263" t="str">
        <f ca="1" t="shared" si="1"/>
        <v/>
      </c>
      <c r="F83" s="555"/>
      <c r="W83" s="423"/>
    </row>
    <row r="84" s="421" customFormat="1" ht="18.75" customHeight="1" spans="1:23">
      <c r="A84" s="552" t="s">
        <v>222</v>
      </c>
      <c r="B84" s="553" t="s">
        <v>113</v>
      </c>
      <c r="C84" s="554"/>
      <c r="D84" s="554"/>
      <c r="E84" s="263" t="str">
        <f ca="1" t="shared" si="1"/>
        <v/>
      </c>
      <c r="F84" s="555"/>
      <c r="W84" s="423"/>
    </row>
    <row r="85" s="421" customFormat="1" ht="18.75" customHeight="1" spans="1:23">
      <c r="A85" s="552" t="s">
        <v>223</v>
      </c>
      <c r="B85" s="558" t="s">
        <v>224</v>
      </c>
      <c r="C85" s="554"/>
      <c r="D85" s="554"/>
      <c r="E85" s="263" t="str">
        <f ca="1" t="shared" si="1"/>
        <v/>
      </c>
      <c r="F85" s="555"/>
      <c r="W85" s="423"/>
    </row>
    <row r="86" s="421" customFormat="1" ht="18.75" customHeight="1" spans="1:23">
      <c r="A86" s="552" t="s">
        <v>225</v>
      </c>
      <c r="B86" s="557" t="s">
        <v>226</v>
      </c>
      <c r="C86" s="554">
        <f>SUM(C87:C94)</f>
        <v>0</v>
      </c>
      <c r="D86" s="554"/>
      <c r="E86" s="263" t="str">
        <f ca="1" t="shared" si="1"/>
        <v/>
      </c>
      <c r="F86" s="555"/>
      <c r="W86" s="423"/>
    </row>
    <row r="87" s="421" customFormat="1" ht="18.75" customHeight="1" spans="1:23">
      <c r="A87" s="552" t="s">
        <v>227</v>
      </c>
      <c r="B87" s="558" t="s">
        <v>95</v>
      </c>
      <c r="C87" s="554"/>
      <c r="D87" s="554"/>
      <c r="E87" s="263" t="str">
        <f ca="1" t="shared" si="1"/>
        <v/>
      </c>
      <c r="F87" s="555"/>
      <c r="W87" s="423"/>
    </row>
    <row r="88" s="421" customFormat="1" ht="18.75" customHeight="1" spans="1:23">
      <c r="A88" s="552" t="s">
        <v>228</v>
      </c>
      <c r="B88" s="553" t="s">
        <v>97</v>
      </c>
      <c r="C88" s="554"/>
      <c r="D88" s="554"/>
      <c r="E88" s="263" t="str">
        <f ca="1" t="shared" si="1"/>
        <v/>
      </c>
      <c r="F88" s="555"/>
      <c r="W88" s="423"/>
    </row>
    <row r="89" s="421" customFormat="1" ht="18.75" customHeight="1" spans="1:23">
      <c r="A89" s="552" t="s">
        <v>229</v>
      </c>
      <c r="B89" s="553" t="s">
        <v>99</v>
      </c>
      <c r="C89" s="554"/>
      <c r="D89" s="554"/>
      <c r="E89" s="263" t="str">
        <f ca="1" t="shared" si="1"/>
        <v/>
      </c>
      <c r="F89" s="555"/>
      <c r="W89" s="423"/>
    </row>
    <row r="90" s="421" customFormat="1" ht="18.75" customHeight="1" spans="1:23">
      <c r="A90" s="552" t="s">
        <v>230</v>
      </c>
      <c r="B90" s="558" t="s">
        <v>231</v>
      </c>
      <c r="C90" s="554"/>
      <c r="D90" s="554"/>
      <c r="E90" s="263" t="str">
        <f ca="1" t="shared" si="1"/>
        <v/>
      </c>
      <c r="F90" s="555"/>
      <c r="W90" s="423"/>
    </row>
    <row r="91" s="421" customFormat="1" ht="18.75" customHeight="1" spans="1:23">
      <c r="A91" s="552" t="s">
        <v>232</v>
      </c>
      <c r="B91" s="553" t="s">
        <v>233</v>
      </c>
      <c r="C91" s="554"/>
      <c r="D91" s="554"/>
      <c r="E91" s="263" t="str">
        <f ca="1" t="shared" si="1"/>
        <v/>
      </c>
      <c r="F91" s="555"/>
      <c r="W91" s="423"/>
    </row>
    <row r="92" s="421" customFormat="1" ht="18.75" customHeight="1" spans="1:23">
      <c r="A92" s="552" t="s">
        <v>234</v>
      </c>
      <c r="B92" s="558" t="s">
        <v>200</v>
      </c>
      <c r="C92" s="554"/>
      <c r="D92" s="554"/>
      <c r="E92" s="263" t="str">
        <f ca="1" t="shared" si="1"/>
        <v/>
      </c>
      <c r="F92" s="555"/>
      <c r="W92" s="423"/>
    </row>
    <row r="93" s="421" customFormat="1" ht="18.75" customHeight="1" spans="1:23">
      <c r="A93" s="552" t="s">
        <v>235</v>
      </c>
      <c r="B93" s="553" t="s">
        <v>113</v>
      </c>
      <c r="C93" s="554"/>
      <c r="D93" s="554"/>
      <c r="E93" s="263" t="str">
        <f ca="1" t="shared" si="1"/>
        <v/>
      </c>
      <c r="F93" s="555"/>
      <c r="W93" s="423"/>
    </row>
    <row r="94" s="421" customFormat="1" ht="18.75" customHeight="1" spans="1:23">
      <c r="A94" s="552" t="s">
        <v>236</v>
      </c>
      <c r="B94" s="558" t="s">
        <v>237</v>
      </c>
      <c r="C94" s="554"/>
      <c r="D94" s="554"/>
      <c r="E94" s="263" t="str">
        <f ca="1" t="shared" si="1"/>
        <v/>
      </c>
      <c r="F94" s="555"/>
      <c r="W94" s="423"/>
    </row>
    <row r="95" s="421" customFormat="1" ht="18.75" customHeight="1" spans="1:23">
      <c r="A95" s="552" t="s">
        <v>238</v>
      </c>
      <c r="B95" s="557" t="s">
        <v>239</v>
      </c>
      <c r="C95" s="554">
        <f>SUM(C96:C104)</f>
        <v>0</v>
      </c>
      <c r="D95" s="554"/>
      <c r="E95" s="263" t="str">
        <f ca="1" t="shared" si="1"/>
        <v/>
      </c>
      <c r="F95" s="555"/>
      <c r="W95" s="423"/>
    </row>
    <row r="96" s="421" customFormat="1" ht="18.75" customHeight="1" spans="1:23">
      <c r="A96" s="552" t="s">
        <v>240</v>
      </c>
      <c r="B96" s="553" t="s">
        <v>95</v>
      </c>
      <c r="C96" s="554"/>
      <c r="D96" s="554"/>
      <c r="E96" s="263" t="str">
        <f ca="1" t="shared" si="1"/>
        <v/>
      </c>
      <c r="F96" s="555"/>
      <c r="W96" s="423"/>
    </row>
    <row r="97" s="421" customFormat="1" ht="18.75" customHeight="1" spans="1:23">
      <c r="A97" s="552" t="s">
        <v>241</v>
      </c>
      <c r="B97" s="553" t="s">
        <v>97</v>
      </c>
      <c r="C97" s="554"/>
      <c r="D97" s="554"/>
      <c r="E97" s="263" t="str">
        <f ca="1" t="shared" si="1"/>
        <v/>
      </c>
      <c r="F97" s="555"/>
      <c r="W97" s="423"/>
    </row>
    <row r="98" s="421" customFormat="1" ht="18.75" customHeight="1" spans="1:23">
      <c r="A98" s="552" t="s">
        <v>242</v>
      </c>
      <c r="B98" s="553" t="s">
        <v>99</v>
      </c>
      <c r="C98" s="554"/>
      <c r="D98" s="554"/>
      <c r="E98" s="263" t="str">
        <f ca="1" t="shared" si="1"/>
        <v/>
      </c>
      <c r="F98" s="555"/>
      <c r="W98" s="423"/>
    </row>
    <row r="99" s="421" customFormat="1" ht="18.75" customHeight="1" spans="1:23">
      <c r="A99" s="552" t="s">
        <v>243</v>
      </c>
      <c r="B99" s="553" t="s">
        <v>244</v>
      </c>
      <c r="C99" s="554"/>
      <c r="D99" s="554"/>
      <c r="E99" s="263" t="str">
        <f ca="1" t="shared" si="1"/>
        <v/>
      </c>
      <c r="F99" s="555"/>
      <c r="W99" s="423"/>
    </row>
    <row r="100" s="421" customFormat="1" ht="18.75" customHeight="1" spans="1:23">
      <c r="A100" s="552" t="s">
        <v>245</v>
      </c>
      <c r="B100" s="553" t="s">
        <v>246</v>
      </c>
      <c r="C100" s="554"/>
      <c r="D100" s="554"/>
      <c r="E100" s="263" t="str">
        <f ca="1" t="shared" si="1"/>
        <v/>
      </c>
      <c r="F100" s="555"/>
      <c r="W100" s="423"/>
    </row>
    <row r="101" s="421" customFormat="1" ht="18.75" customHeight="1" spans="1:23">
      <c r="A101" s="552" t="s">
        <v>247</v>
      </c>
      <c r="B101" s="553" t="s">
        <v>248</v>
      </c>
      <c r="C101" s="554"/>
      <c r="D101" s="554"/>
      <c r="E101" s="263" t="str">
        <f ca="1" t="shared" si="1"/>
        <v/>
      </c>
      <c r="F101" s="555"/>
      <c r="W101" s="423"/>
    </row>
    <row r="102" s="421" customFormat="1" ht="18.75" customHeight="1" spans="1:23">
      <c r="A102" s="552" t="s">
        <v>249</v>
      </c>
      <c r="B102" s="553" t="s">
        <v>200</v>
      </c>
      <c r="C102" s="554"/>
      <c r="D102" s="554"/>
      <c r="E102" s="263" t="str">
        <f ca="1" t="shared" si="1"/>
        <v/>
      </c>
      <c r="F102" s="555"/>
      <c r="W102" s="423"/>
    </row>
    <row r="103" s="421" customFormat="1" ht="18.75" customHeight="1" spans="1:23">
      <c r="A103" s="552" t="s">
        <v>250</v>
      </c>
      <c r="B103" s="553" t="s">
        <v>113</v>
      </c>
      <c r="C103" s="554"/>
      <c r="D103" s="554"/>
      <c r="E103" s="263" t="str">
        <f ca="1" t="shared" si="1"/>
        <v/>
      </c>
      <c r="F103" s="555"/>
      <c r="W103" s="423"/>
    </row>
    <row r="104" s="421" customFormat="1" ht="18.75" customHeight="1" spans="1:23">
      <c r="A104" s="552" t="s">
        <v>251</v>
      </c>
      <c r="B104" s="558" t="s">
        <v>252</v>
      </c>
      <c r="C104" s="554"/>
      <c r="D104" s="554"/>
      <c r="E104" s="263" t="str">
        <f ca="1" t="shared" si="1"/>
        <v/>
      </c>
      <c r="F104" s="555"/>
      <c r="W104" s="423"/>
    </row>
    <row r="105" s="421" customFormat="1" ht="18.75" customHeight="1" spans="1:23">
      <c r="A105" s="552" t="s">
        <v>253</v>
      </c>
      <c r="B105" s="557" t="s">
        <v>254</v>
      </c>
      <c r="C105" s="554">
        <v>715</v>
      </c>
      <c r="D105" s="554">
        <v>705</v>
      </c>
      <c r="E105" s="263">
        <f ca="1" t="shared" si="1"/>
        <v>98.6</v>
      </c>
      <c r="F105" s="555"/>
      <c r="W105" s="423"/>
    </row>
    <row r="106" s="421" customFormat="1" ht="18.75" customHeight="1" spans="1:23">
      <c r="A106" s="552" t="s">
        <v>255</v>
      </c>
      <c r="B106" s="558" t="s">
        <v>95</v>
      </c>
      <c r="C106" s="554">
        <v>256</v>
      </c>
      <c r="D106" s="554">
        <v>340</v>
      </c>
      <c r="E106" s="263">
        <f ca="1" t="shared" si="1"/>
        <v>132.81</v>
      </c>
      <c r="F106" s="555"/>
      <c r="W106" s="423"/>
    </row>
    <row r="107" s="421" customFormat="1" ht="18.75" customHeight="1" spans="1:23">
      <c r="A107" s="552" t="s">
        <v>256</v>
      </c>
      <c r="B107" s="558" t="s">
        <v>97</v>
      </c>
      <c r="C107" s="554"/>
      <c r="D107" s="554"/>
      <c r="E107" s="263" t="str">
        <f ca="1" t="shared" si="1"/>
        <v/>
      </c>
      <c r="F107" s="555"/>
      <c r="W107" s="423"/>
    </row>
    <row r="108" s="421" customFormat="1" ht="18.75" customHeight="1" spans="1:23">
      <c r="A108" s="552" t="s">
        <v>257</v>
      </c>
      <c r="B108" s="553" t="s">
        <v>99</v>
      </c>
      <c r="C108" s="554"/>
      <c r="D108" s="554"/>
      <c r="E108" s="263" t="str">
        <f ca="1" t="shared" si="1"/>
        <v/>
      </c>
      <c r="F108" s="555"/>
      <c r="W108" s="423"/>
    </row>
    <row r="109" s="421" customFormat="1" ht="18.75" customHeight="1" spans="1:23">
      <c r="A109" s="552" t="s">
        <v>258</v>
      </c>
      <c r="B109" s="553" t="s">
        <v>259</v>
      </c>
      <c r="C109" s="554"/>
      <c r="D109" s="554"/>
      <c r="E109" s="263" t="str">
        <f ca="1" t="shared" si="1"/>
        <v/>
      </c>
      <c r="F109" s="555"/>
      <c r="W109" s="423"/>
    </row>
    <row r="110" s="421" customFormat="1" ht="18.75" customHeight="1" spans="1:23">
      <c r="A110" s="552" t="s">
        <v>260</v>
      </c>
      <c r="B110" s="553" t="s">
        <v>261</v>
      </c>
      <c r="C110" s="554"/>
      <c r="D110" s="554"/>
      <c r="E110" s="263" t="str">
        <f ca="1" t="shared" si="1"/>
        <v/>
      </c>
      <c r="F110" s="555"/>
      <c r="W110" s="423"/>
    </row>
    <row r="111" s="421" customFormat="1" ht="18.75" customHeight="1" spans="1:23">
      <c r="A111" s="552" t="s">
        <v>262</v>
      </c>
      <c r="B111" s="558" t="s">
        <v>263</v>
      </c>
      <c r="C111" s="554"/>
      <c r="D111" s="554"/>
      <c r="E111" s="263" t="str">
        <f ca="1" t="shared" si="1"/>
        <v/>
      </c>
      <c r="F111" s="555"/>
      <c r="W111" s="423"/>
    </row>
    <row r="112" s="421" customFormat="1" ht="18.75" customHeight="1" spans="1:23">
      <c r="A112" s="552" t="s">
        <v>264</v>
      </c>
      <c r="B112" s="553" t="s">
        <v>265</v>
      </c>
      <c r="C112" s="554"/>
      <c r="D112" s="554"/>
      <c r="E112" s="263" t="str">
        <f ca="1" t="shared" si="1"/>
        <v/>
      </c>
      <c r="F112" s="555"/>
      <c r="W112" s="423"/>
    </row>
    <row r="113" s="421" customFormat="1" ht="18.75" customHeight="1" spans="1:23">
      <c r="A113" s="552" t="s">
        <v>266</v>
      </c>
      <c r="B113" s="558" t="s">
        <v>267</v>
      </c>
      <c r="C113" s="554"/>
      <c r="D113" s="554"/>
      <c r="E113" s="263" t="str">
        <f ca="1" t="shared" si="1"/>
        <v/>
      </c>
      <c r="F113" s="555"/>
      <c r="W113" s="423"/>
    </row>
    <row r="114" s="421" customFormat="1" ht="18.75" customHeight="1" spans="1:23">
      <c r="A114" s="552" t="s">
        <v>268</v>
      </c>
      <c r="B114" s="553" t="s">
        <v>269</v>
      </c>
      <c r="C114" s="554"/>
      <c r="D114" s="554"/>
      <c r="E114" s="263" t="str">
        <f ca="1" t="shared" si="1"/>
        <v/>
      </c>
      <c r="F114" s="555"/>
      <c r="W114" s="423"/>
    </row>
    <row r="115" s="421" customFormat="1" ht="18.75" customHeight="1" spans="1:23">
      <c r="A115" s="552" t="s">
        <v>270</v>
      </c>
      <c r="B115" s="558" t="s">
        <v>271</v>
      </c>
      <c r="C115" s="554"/>
      <c r="D115" s="554"/>
      <c r="E115" s="263" t="str">
        <f ca="1" t="shared" si="1"/>
        <v/>
      </c>
      <c r="F115" s="555"/>
      <c r="W115" s="423"/>
    </row>
    <row r="116" s="421" customFormat="1" ht="18.75" customHeight="1" spans="1:23">
      <c r="A116" s="552" t="s">
        <v>272</v>
      </c>
      <c r="B116" s="553" t="s">
        <v>273</v>
      </c>
      <c r="C116" s="554"/>
      <c r="D116" s="554"/>
      <c r="E116" s="263" t="str">
        <f ca="1" t="shared" si="1"/>
        <v/>
      </c>
      <c r="F116" s="555"/>
      <c r="W116" s="423"/>
    </row>
    <row r="117" s="421" customFormat="1" ht="18.75" customHeight="1" spans="1:23">
      <c r="A117" s="552" t="s">
        <v>274</v>
      </c>
      <c r="B117" s="553" t="s">
        <v>275</v>
      </c>
      <c r="C117" s="554"/>
      <c r="D117" s="554"/>
      <c r="E117" s="263" t="str">
        <f ca="1" t="shared" si="1"/>
        <v/>
      </c>
      <c r="F117" s="555"/>
      <c r="W117" s="423"/>
    </row>
    <row r="118" s="421" customFormat="1" ht="18.75" customHeight="1" spans="1:23">
      <c r="A118" s="552" t="s">
        <v>276</v>
      </c>
      <c r="B118" s="558" t="s">
        <v>113</v>
      </c>
      <c r="C118" s="554"/>
      <c r="D118" s="554"/>
      <c r="E118" s="263" t="str">
        <f ca="1" t="shared" si="1"/>
        <v/>
      </c>
      <c r="F118" s="555"/>
      <c r="W118" s="423"/>
    </row>
    <row r="119" s="421" customFormat="1" ht="18.75" customHeight="1" spans="1:23">
      <c r="A119" s="552" t="s">
        <v>277</v>
      </c>
      <c r="B119" s="558" t="s">
        <v>278</v>
      </c>
      <c r="C119" s="554">
        <v>459</v>
      </c>
      <c r="D119" s="554">
        <v>365</v>
      </c>
      <c r="E119" s="263">
        <f ca="1" t="shared" si="1"/>
        <v>79.52</v>
      </c>
      <c r="F119" s="555"/>
      <c r="W119" s="423"/>
    </row>
    <row r="120" s="421" customFormat="1" ht="18.75" customHeight="1" spans="1:23">
      <c r="A120" s="552" t="s">
        <v>279</v>
      </c>
      <c r="B120" s="557" t="s">
        <v>280</v>
      </c>
      <c r="C120" s="554">
        <v>143</v>
      </c>
      <c r="D120" s="554">
        <v>176</v>
      </c>
      <c r="E120" s="263">
        <f ca="1" t="shared" si="1"/>
        <v>123.08</v>
      </c>
      <c r="F120" s="555"/>
      <c r="W120" s="423"/>
    </row>
    <row r="121" s="421" customFormat="1" ht="18.75" customHeight="1" spans="1:23">
      <c r="A121" s="552" t="s">
        <v>281</v>
      </c>
      <c r="B121" s="558" t="s">
        <v>95</v>
      </c>
      <c r="C121" s="554">
        <v>119</v>
      </c>
      <c r="D121" s="554">
        <v>165</v>
      </c>
      <c r="E121" s="263">
        <f ca="1" t="shared" si="1"/>
        <v>138.66</v>
      </c>
      <c r="F121" s="555"/>
      <c r="W121" s="423"/>
    </row>
    <row r="122" s="421" customFormat="1" ht="18.75" customHeight="1" spans="1:23">
      <c r="A122" s="552" t="s">
        <v>282</v>
      </c>
      <c r="B122" s="558" t="s">
        <v>97</v>
      </c>
      <c r="C122" s="554"/>
      <c r="D122" s="554"/>
      <c r="E122" s="263" t="str">
        <f ca="1" t="shared" si="1"/>
        <v/>
      </c>
      <c r="F122" s="555"/>
      <c r="W122" s="423"/>
    </row>
    <row r="123" s="421" customFormat="1" ht="18.75" customHeight="1" spans="1:23">
      <c r="A123" s="552" t="s">
        <v>283</v>
      </c>
      <c r="B123" s="553" t="s">
        <v>99</v>
      </c>
      <c r="C123" s="554"/>
      <c r="D123" s="554"/>
      <c r="E123" s="263" t="str">
        <f ca="1" t="shared" si="1"/>
        <v/>
      </c>
      <c r="F123" s="555"/>
      <c r="W123" s="423"/>
    </row>
    <row r="124" s="421" customFormat="1" ht="18.75" customHeight="1" spans="1:23">
      <c r="A124" s="552" t="s">
        <v>284</v>
      </c>
      <c r="B124" s="558" t="s">
        <v>285</v>
      </c>
      <c r="C124" s="554"/>
      <c r="D124" s="554"/>
      <c r="E124" s="263" t="str">
        <f ca="1" t="shared" si="1"/>
        <v/>
      </c>
      <c r="F124" s="555"/>
      <c r="W124" s="423"/>
    </row>
    <row r="125" s="421" customFormat="1" ht="18.75" customHeight="1" spans="1:23">
      <c r="A125" s="552" t="s">
        <v>286</v>
      </c>
      <c r="B125" s="553" t="s">
        <v>287</v>
      </c>
      <c r="C125" s="554"/>
      <c r="D125" s="554"/>
      <c r="E125" s="263" t="str">
        <f ca="1" t="shared" si="1"/>
        <v/>
      </c>
      <c r="F125" s="555"/>
      <c r="W125" s="423"/>
    </row>
    <row r="126" s="421" customFormat="1" ht="18.75" customHeight="1" spans="1:23">
      <c r="A126" s="552" t="s">
        <v>288</v>
      </c>
      <c r="B126" s="553" t="s">
        <v>289</v>
      </c>
      <c r="C126" s="554"/>
      <c r="D126" s="554"/>
      <c r="E126" s="263" t="str">
        <f ca="1" t="shared" si="1"/>
        <v/>
      </c>
      <c r="F126" s="555"/>
      <c r="W126" s="423"/>
    </row>
    <row r="127" s="421" customFormat="1" ht="18.75" customHeight="1" spans="1:23">
      <c r="A127" s="552" t="s">
        <v>290</v>
      </c>
      <c r="B127" s="558" t="s">
        <v>113</v>
      </c>
      <c r="C127" s="554"/>
      <c r="D127" s="554"/>
      <c r="E127" s="263" t="str">
        <f ca="1" t="shared" si="1"/>
        <v/>
      </c>
      <c r="F127" s="555"/>
      <c r="W127" s="423"/>
    </row>
    <row r="128" s="421" customFormat="1" ht="18.75" customHeight="1" spans="1:23">
      <c r="A128" s="552" t="s">
        <v>291</v>
      </c>
      <c r="B128" s="558" t="s">
        <v>292</v>
      </c>
      <c r="C128" s="554">
        <v>24</v>
      </c>
      <c r="D128" s="554">
        <v>11</v>
      </c>
      <c r="E128" s="263">
        <f ca="1" t="shared" si="1"/>
        <v>45.83</v>
      </c>
      <c r="F128" s="555"/>
      <c r="W128" s="423"/>
    </row>
    <row r="129" s="421" customFormat="1" ht="18.75" customHeight="1" spans="1:23">
      <c r="A129" s="552" t="s">
        <v>293</v>
      </c>
      <c r="B129" s="557" t="s">
        <v>294</v>
      </c>
      <c r="C129" s="554">
        <v>1212</v>
      </c>
      <c r="D129" s="554">
        <v>5365</v>
      </c>
      <c r="E129" s="263">
        <f ca="1" t="shared" si="1"/>
        <v>442.66</v>
      </c>
      <c r="F129" s="555"/>
      <c r="W129" s="423"/>
    </row>
    <row r="130" s="421" customFormat="1" ht="18.75" customHeight="1" spans="1:23">
      <c r="A130" s="552" t="s">
        <v>295</v>
      </c>
      <c r="B130" s="558" t="s">
        <v>95</v>
      </c>
      <c r="C130" s="554">
        <v>142</v>
      </c>
      <c r="D130" s="554">
        <v>208</v>
      </c>
      <c r="E130" s="263">
        <f ca="1" t="shared" si="1"/>
        <v>146.48</v>
      </c>
      <c r="F130" s="555"/>
      <c r="W130" s="423"/>
    </row>
    <row r="131" s="421" customFormat="1" ht="18.75" customHeight="1" spans="1:23">
      <c r="A131" s="552" t="s">
        <v>296</v>
      </c>
      <c r="B131" s="558" t="s">
        <v>97</v>
      </c>
      <c r="C131" s="554"/>
      <c r="D131" s="554"/>
      <c r="E131" s="263" t="str">
        <f ca="1" t="shared" si="1"/>
        <v/>
      </c>
      <c r="F131" s="555"/>
      <c r="W131" s="423"/>
    </row>
    <row r="132" s="421" customFormat="1" ht="18.75" customHeight="1" spans="1:23">
      <c r="A132" s="552" t="s">
        <v>297</v>
      </c>
      <c r="B132" s="553" t="s">
        <v>99</v>
      </c>
      <c r="C132" s="554"/>
      <c r="D132" s="554"/>
      <c r="E132" s="263" t="str">
        <f ca="1" t="shared" si="1"/>
        <v/>
      </c>
      <c r="F132" s="555"/>
      <c r="W132" s="423"/>
    </row>
    <row r="133" s="421" customFormat="1" ht="18.75" customHeight="1" spans="1:23">
      <c r="A133" s="552" t="s">
        <v>298</v>
      </c>
      <c r="B133" s="553" t="s">
        <v>299</v>
      </c>
      <c r="C133" s="554"/>
      <c r="D133" s="554"/>
      <c r="E133" s="263" t="str">
        <f ca="1" t="shared" si="1"/>
        <v/>
      </c>
      <c r="F133" s="555"/>
      <c r="W133" s="423"/>
    </row>
    <row r="134" s="421" customFormat="1" ht="18.75" customHeight="1" spans="1:23">
      <c r="A134" s="552" t="s">
        <v>300</v>
      </c>
      <c r="B134" s="553" t="s">
        <v>301</v>
      </c>
      <c r="C134" s="554"/>
      <c r="D134" s="554"/>
      <c r="E134" s="263" t="str">
        <f ca="1" t="shared" ref="E134:E197" si="2">IFERROR(ROUND(D134/C134*100,2),"")</f>
        <v/>
      </c>
      <c r="F134" s="555"/>
      <c r="W134" s="423"/>
    </row>
    <row r="135" s="421" customFormat="1" ht="18.75" customHeight="1" spans="1:23">
      <c r="A135" s="552" t="s">
        <v>302</v>
      </c>
      <c r="B135" s="553" t="s">
        <v>303</v>
      </c>
      <c r="C135" s="554"/>
      <c r="D135" s="554"/>
      <c r="E135" s="263" t="str">
        <f ca="1" t="shared" si="2"/>
        <v/>
      </c>
      <c r="F135" s="555"/>
      <c r="W135" s="423"/>
    </row>
    <row r="136" s="421" customFormat="1" ht="18.75" customHeight="1" spans="1:23">
      <c r="A136" s="552" t="s">
        <v>304</v>
      </c>
      <c r="B136" s="553" t="s">
        <v>305</v>
      </c>
      <c r="C136" s="554"/>
      <c r="D136" s="554"/>
      <c r="E136" s="263" t="str">
        <f ca="1" t="shared" si="2"/>
        <v/>
      </c>
      <c r="F136" s="555"/>
      <c r="W136" s="423"/>
    </row>
    <row r="137" s="421" customFormat="1" ht="18.75" customHeight="1" spans="1:23">
      <c r="A137" s="552" t="s">
        <v>306</v>
      </c>
      <c r="B137" s="558" t="s">
        <v>307</v>
      </c>
      <c r="C137" s="554">
        <v>1070</v>
      </c>
      <c r="D137" s="554">
        <v>153</v>
      </c>
      <c r="E137" s="263">
        <f ca="1" t="shared" si="2"/>
        <v>14.3</v>
      </c>
      <c r="F137" s="555"/>
      <c r="W137" s="423"/>
    </row>
    <row r="138" s="421" customFormat="1" ht="18.75" customHeight="1" spans="1:23">
      <c r="A138" s="552" t="s">
        <v>308</v>
      </c>
      <c r="B138" s="558" t="s">
        <v>113</v>
      </c>
      <c r="C138" s="554"/>
      <c r="D138" s="554"/>
      <c r="E138" s="263" t="str">
        <f ca="1" t="shared" si="2"/>
        <v/>
      </c>
      <c r="F138" s="555"/>
      <c r="W138" s="423"/>
    </row>
    <row r="139" s="421" customFormat="1" ht="18.75" customHeight="1" spans="1:23">
      <c r="A139" s="552" t="s">
        <v>309</v>
      </c>
      <c r="B139" s="558" t="s">
        <v>310</v>
      </c>
      <c r="C139" s="554"/>
      <c r="D139" s="554">
        <v>5004</v>
      </c>
      <c r="E139" s="263" t="str">
        <f ca="1" t="shared" si="2"/>
        <v/>
      </c>
      <c r="F139" s="555"/>
      <c r="W139" s="423"/>
    </row>
    <row r="140" s="421" customFormat="1" ht="18.75" customHeight="1" spans="1:23">
      <c r="A140" s="552" t="s">
        <v>311</v>
      </c>
      <c r="B140" s="557" t="s">
        <v>312</v>
      </c>
      <c r="C140" s="554">
        <f>SUM(C141:C151)</f>
        <v>0</v>
      </c>
      <c r="D140" s="554"/>
      <c r="E140" s="263" t="str">
        <f ca="1" t="shared" si="2"/>
        <v/>
      </c>
      <c r="F140" s="555"/>
      <c r="W140" s="423"/>
    </row>
    <row r="141" s="421" customFormat="1" ht="18.75" customHeight="1" spans="1:23">
      <c r="A141" s="552" t="s">
        <v>313</v>
      </c>
      <c r="B141" s="558" t="s">
        <v>95</v>
      </c>
      <c r="C141" s="554"/>
      <c r="D141" s="554"/>
      <c r="E141" s="263" t="str">
        <f ca="1" t="shared" si="2"/>
        <v/>
      </c>
      <c r="F141" s="555"/>
      <c r="W141" s="423"/>
    </row>
    <row r="142" s="421" customFormat="1" ht="18.75" customHeight="1" spans="1:23">
      <c r="A142" s="552" t="s">
        <v>314</v>
      </c>
      <c r="B142" s="553" t="s">
        <v>97</v>
      </c>
      <c r="C142" s="554"/>
      <c r="D142" s="554"/>
      <c r="E142" s="263" t="str">
        <f ca="1" t="shared" si="2"/>
        <v/>
      </c>
      <c r="F142" s="555"/>
      <c r="W142" s="423"/>
    </row>
    <row r="143" s="421" customFormat="1" ht="18.75" customHeight="1" spans="1:23">
      <c r="A143" s="552" t="s">
        <v>315</v>
      </c>
      <c r="B143" s="553" t="s">
        <v>99</v>
      </c>
      <c r="C143" s="554"/>
      <c r="D143" s="554"/>
      <c r="E143" s="263" t="str">
        <f ca="1" t="shared" si="2"/>
        <v/>
      </c>
      <c r="F143" s="555"/>
      <c r="W143" s="423"/>
    </row>
    <row r="144" s="421" customFormat="1" ht="18.75" customHeight="1" spans="1:23">
      <c r="A144" s="552" t="s">
        <v>316</v>
      </c>
      <c r="B144" s="553" t="s">
        <v>317</v>
      </c>
      <c r="C144" s="554"/>
      <c r="D144" s="554"/>
      <c r="E144" s="263" t="str">
        <f ca="1" t="shared" si="2"/>
        <v/>
      </c>
      <c r="F144" s="555"/>
      <c r="W144" s="423"/>
    </row>
    <row r="145" s="421" customFormat="1" ht="18.75" customHeight="1" spans="1:23">
      <c r="A145" s="552" t="s">
        <v>318</v>
      </c>
      <c r="B145" s="553" t="s">
        <v>319</v>
      </c>
      <c r="C145" s="554"/>
      <c r="D145" s="554"/>
      <c r="E145" s="263" t="str">
        <f ca="1" t="shared" si="2"/>
        <v/>
      </c>
      <c r="F145" s="555"/>
      <c r="W145" s="423"/>
    </row>
    <row r="146" s="421" customFormat="1" ht="18.75" customHeight="1" spans="1:23">
      <c r="A146" s="552" t="s">
        <v>320</v>
      </c>
      <c r="B146" s="553" t="s">
        <v>321</v>
      </c>
      <c r="C146" s="554"/>
      <c r="D146" s="554"/>
      <c r="E146" s="263" t="str">
        <f ca="1" t="shared" si="2"/>
        <v/>
      </c>
      <c r="F146" s="555"/>
      <c r="W146" s="423"/>
    </row>
    <row r="147" s="421" customFormat="1" ht="18.75" customHeight="1" spans="1:23">
      <c r="A147" s="552" t="s">
        <v>322</v>
      </c>
      <c r="B147" s="553" t="s">
        <v>323</v>
      </c>
      <c r="C147" s="554"/>
      <c r="D147" s="554"/>
      <c r="E147" s="263" t="str">
        <f ca="1" t="shared" si="2"/>
        <v/>
      </c>
      <c r="F147" s="555"/>
      <c r="W147" s="423"/>
    </row>
    <row r="148" s="421" customFormat="1" ht="18.75" customHeight="1" spans="1:23">
      <c r="A148" s="552" t="s">
        <v>324</v>
      </c>
      <c r="B148" s="553" t="s">
        <v>325</v>
      </c>
      <c r="C148" s="554"/>
      <c r="D148" s="554"/>
      <c r="E148" s="263" t="str">
        <f ca="1" t="shared" si="2"/>
        <v/>
      </c>
      <c r="F148" s="555"/>
      <c r="W148" s="423"/>
    </row>
    <row r="149" s="421" customFormat="1" ht="18.75" customHeight="1" spans="1:23">
      <c r="A149" s="552" t="s">
        <v>326</v>
      </c>
      <c r="B149" s="553" t="s">
        <v>327</v>
      </c>
      <c r="C149" s="554"/>
      <c r="D149" s="554"/>
      <c r="E149" s="263" t="str">
        <f ca="1" t="shared" si="2"/>
        <v/>
      </c>
      <c r="F149" s="555"/>
      <c r="W149" s="423"/>
    </row>
    <row r="150" s="421" customFormat="1" ht="18.75" customHeight="1" spans="1:23">
      <c r="A150" s="552" t="s">
        <v>328</v>
      </c>
      <c r="B150" s="553" t="s">
        <v>113</v>
      </c>
      <c r="C150" s="554"/>
      <c r="D150" s="554"/>
      <c r="E150" s="263" t="str">
        <f ca="1" t="shared" si="2"/>
        <v/>
      </c>
      <c r="F150" s="555"/>
      <c r="W150" s="423"/>
    </row>
    <row r="151" s="421" customFormat="1" ht="18.75" customHeight="1" spans="1:23">
      <c r="A151" s="552" t="s">
        <v>329</v>
      </c>
      <c r="B151" s="553" t="s">
        <v>330</v>
      </c>
      <c r="C151" s="554"/>
      <c r="D151" s="554"/>
      <c r="E151" s="263" t="str">
        <f ca="1" t="shared" si="2"/>
        <v/>
      </c>
      <c r="F151" s="555"/>
      <c r="W151" s="423"/>
    </row>
    <row r="152" s="421" customFormat="1" ht="18.75" customHeight="1" spans="1:23">
      <c r="A152" s="552" t="s">
        <v>331</v>
      </c>
      <c r="B152" s="557" t="s">
        <v>332</v>
      </c>
      <c r="C152" s="554">
        <f>SUM(C153:C161)</f>
        <v>0</v>
      </c>
      <c r="D152" s="554"/>
      <c r="E152" s="263" t="str">
        <f ca="1" t="shared" si="2"/>
        <v/>
      </c>
      <c r="F152" s="555"/>
      <c r="W152" s="423"/>
    </row>
    <row r="153" s="421" customFormat="1" ht="18.75" customHeight="1" spans="1:23">
      <c r="A153" s="552" t="s">
        <v>333</v>
      </c>
      <c r="B153" s="558" t="s">
        <v>95</v>
      </c>
      <c r="C153" s="554"/>
      <c r="D153" s="554"/>
      <c r="E153" s="263" t="str">
        <f ca="1" t="shared" si="2"/>
        <v/>
      </c>
      <c r="F153" s="555"/>
      <c r="W153" s="423"/>
    </row>
    <row r="154" s="421" customFormat="1" ht="18.75" customHeight="1" spans="1:23">
      <c r="A154" s="552" t="s">
        <v>334</v>
      </c>
      <c r="B154" s="558" t="s">
        <v>97</v>
      </c>
      <c r="C154" s="554"/>
      <c r="D154" s="554"/>
      <c r="E154" s="263" t="str">
        <f ca="1" t="shared" si="2"/>
        <v/>
      </c>
      <c r="F154" s="555"/>
      <c r="W154" s="423"/>
    </row>
    <row r="155" s="421" customFormat="1" ht="18.75" customHeight="1" spans="1:23">
      <c r="A155" s="552" t="s">
        <v>335</v>
      </c>
      <c r="B155" s="553" t="s">
        <v>99</v>
      </c>
      <c r="C155" s="554"/>
      <c r="D155" s="554"/>
      <c r="E155" s="263" t="str">
        <f ca="1" t="shared" si="2"/>
        <v/>
      </c>
      <c r="F155" s="555"/>
      <c r="W155" s="423"/>
    </row>
    <row r="156" s="421" customFormat="1" ht="18.75" customHeight="1" spans="1:23">
      <c r="A156" s="552" t="s">
        <v>336</v>
      </c>
      <c r="B156" s="558" t="s">
        <v>337</v>
      </c>
      <c r="C156" s="554"/>
      <c r="D156" s="554"/>
      <c r="E156" s="263" t="str">
        <f ca="1" t="shared" si="2"/>
        <v/>
      </c>
      <c r="F156" s="555"/>
      <c r="W156" s="423"/>
    </row>
    <row r="157" s="421" customFormat="1" ht="18.75" customHeight="1" spans="1:23">
      <c r="A157" s="552" t="s">
        <v>338</v>
      </c>
      <c r="B157" s="558" t="s">
        <v>339</v>
      </c>
      <c r="C157" s="554"/>
      <c r="D157" s="554"/>
      <c r="E157" s="263" t="str">
        <f ca="1" t="shared" si="2"/>
        <v/>
      </c>
      <c r="F157" s="555"/>
      <c r="W157" s="423"/>
    </row>
    <row r="158" s="421" customFormat="1" ht="18.75" customHeight="1" spans="1:23">
      <c r="A158" s="552" t="s">
        <v>340</v>
      </c>
      <c r="B158" s="558" t="s">
        <v>341</v>
      </c>
      <c r="C158" s="554"/>
      <c r="D158" s="554"/>
      <c r="E158" s="263" t="str">
        <f ca="1" t="shared" si="2"/>
        <v/>
      </c>
      <c r="F158" s="555"/>
      <c r="W158" s="423"/>
    </row>
    <row r="159" s="421" customFormat="1" ht="18.75" customHeight="1" spans="1:23">
      <c r="A159" s="552" t="s">
        <v>342</v>
      </c>
      <c r="B159" s="558" t="s">
        <v>200</v>
      </c>
      <c r="C159" s="554"/>
      <c r="D159" s="554"/>
      <c r="E159" s="263" t="str">
        <f ca="1" t="shared" si="2"/>
        <v/>
      </c>
      <c r="F159" s="555"/>
      <c r="W159" s="423"/>
    </row>
    <row r="160" s="421" customFormat="1" ht="18.75" customHeight="1" spans="1:23">
      <c r="A160" s="552" t="s">
        <v>343</v>
      </c>
      <c r="B160" s="558" t="s">
        <v>113</v>
      </c>
      <c r="C160" s="554"/>
      <c r="D160" s="554"/>
      <c r="E160" s="263" t="str">
        <f ca="1" t="shared" si="2"/>
        <v/>
      </c>
      <c r="F160" s="555"/>
      <c r="W160" s="423"/>
    </row>
    <row r="161" s="421" customFormat="1" ht="18.75" customHeight="1" spans="1:23">
      <c r="A161" s="552" t="s">
        <v>344</v>
      </c>
      <c r="B161" s="558" t="s">
        <v>345</v>
      </c>
      <c r="C161" s="554"/>
      <c r="D161" s="554"/>
      <c r="E161" s="263" t="str">
        <f ca="1" t="shared" si="2"/>
        <v/>
      </c>
      <c r="F161" s="555"/>
      <c r="W161" s="423"/>
    </row>
    <row r="162" s="421" customFormat="1" ht="18.75" customHeight="1" spans="1:23">
      <c r="A162" s="552" t="s">
        <v>346</v>
      </c>
      <c r="B162" s="557" t="s">
        <v>347</v>
      </c>
      <c r="C162" s="554">
        <f>SUM(C163:C174)</f>
        <v>0</v>
      </c>
      <c r="D162" s="554"/>
      <c r="E162" s="263" t="str">
        <f ca="1" t="shared" si="2"/>
        <v/>
      </c>
      <c r="F162" s="555"/>
      <c r="W162" s="423"/>
    </row>
    <row r="163" s="421" customFormat="1" ht="18.75" customHeight="1" spans="1:23">
      <c r="A163" s="552" t="s">
        <v>348</v>
      </c>
      <c r="B163" s="558" t="s">
        <v>95</v>
      </c>
      <c r="C163" s="554"/>
      <c r="D163" s="554"/>
      <c r="E163" s="263" t="str">
        <f ca="1" t="shared" si="2"/>
        <v/>
      </c>
      <c r="F163" s="555"/>
      <c r="W163" s="423"/>
    </row>
    <row r="164" s="421" customFormat="1" ht="18.75" customHeight="1" spans="1:23">
      <c r="A164" s="552" t="s">
        <v>349</v>
      </c>
      <c r="B164" s="558" t="s">
        <v>97</v>
      </c>
      <c r="C164" s="554"/>
      <c r="D164" s="554"/>
      <c r="E164" s="263" t="str">
        <f ca="1" t="shared" si="2"/>
        <v/>
      </c>
      <c r="F164" s="555"/>
      <c r="W164" s="423"/>
    </row>
    <row r="165" s="421" customFormat="1" ht="18.75" customHeight="1" spans="1:23">
      <c r="A165" s="552" t="s">
        <v>350</v>
      </c>
      <c r="B165" s="553" t="s">
        <v>99</v>
      </c>
      <c r="C165" s="554"/>
      <c r="D165" s="554"/>
      <c r="E165" s="263" t="str">
        <f ca="1" t="shared" si="2"/>
        <v/>
      </c>
      <c r="F165" s="555"/>
      <c r="W165" s="423"/>
    </row>
    <row r="166" s="421" customFormat="1" ht="18.75" customHeight="1" spans="1:23">
      <c r="A166" s="552" t="s">
        <v>351</v>
      </c>
      <c r="B166" s="553" t="s">
        <v>352</v>
      </c>
      <c r="C166" s="554"/>
      <c r="D166" s="554"/>
      <c r="E166" s="263" t="str">
        <f ca="1" t="shared" si="2"/>
        <v/>
      </c>
      <c r="F166" s="555"/>
      <c r="W166" s="423"/>
    </row>
    <row r="167" s="421" customFormat="1" ht="18.75" customHeight="1" spans="1:23">
      <c r="A167" s="552" t="s">
        <v>353</v>
      </c>
      <c r="B167" s="553" t="s">
        <v>354</v>
      </c>
      <c r="C167" s="554"/>
      <c r="D167" s="554"/>
      <c r="E167" s="263" t="str">
        <f ca="1" t="shared" si="2"/>
        <v/>
      </c>
      <c r="F167" s="555"/>
      <c r="W167" s="423"/>
    </row>
    <row r="168" s="421" customFormat="1" ht="18.75" customHeight="1" spans="1:23">
      <c r="A168" s="552" t="s">
        <v>355</v>
      </c>
      <c r="B168" s="558" t="s">
        <v>356</v>
      </c>
      <c r="C168" s="554"/>
      <c r="D168" s="554"/>
      <c r="E168" s="263" t="str">
        <f ca="1" t="shared" si="2"/>
        <v/>
      </c>
      <c r="F168" s="555"/>
      <c r="W168" s="423"/>
    </row>
    <row r="169" s="421" customFormat="1" ht="18.75" customHeight="1" spans="1:23">
      <c r="A169" s="552" t="s">
        <v>357</v>
      </c>
      <c r="B169" s="558" t="s">
        <v>358</v>
      </c>
      <c r="C169" s="554"/>
      <c r="D169" s="554"/>
      <c r="E169" s="263" t="str">
        <f ca="1" t="shared" si="2"/>
        <v/>
      </c>
      <c r="F169" s="555"/>
      <c r="W169" s="423"/>
    </row>
    <row r="170" s="421" customFormat="1" ht="18.75" customHeight="1" spans="1:23">
      <c r="A170" s="552" t="s">
        <v>359</v>
      </c>
      <c r="B170" s="553" t="s">
        <v>360</v>
      </c>
      <c r="C170" s="554"/>
      <c r="D170" s="554"/>
      <c r="E170" s="263" t="str">
        <f ca="1" t="shared" si="2"/>
        <v/>
      </c>
      <c r="F170" s="555"/>
      <c r="W170" s="423"/>
    </row>
    <row r="171" s="421" customFormat="1" ht="18.75" customHeight="1" spans="1:23">
      <c r="A171" s="552" t="s">
        <v>361</v>
      </c>
      <c r="B171" s="553" t="s">
        <v>362</v>
      </c>
      <c r="C171" s="554"/>
      <c r="D171" s="554"/>
      <c r="E171" s="263" t="str">
        <f ca="1" t="shared" si="2"/>
        <v/>
      </c>
      <c r="F171" s="555"/>
      <c r="W171" s="423"/>
    </row>
    <row r="172" s="421" customFormat="1" ht="18.75" customHeight="1" spans="1:23">
      <c r="A172" s="552" t="s">
        <v>363</v>
      </c>
      <c r="B172" s="553" t="s">
        <v>200</v>
      </c>
      <c r="C172" s="554"/>
      <c r="D172" s="554"/>
      <c r="E172" s="263" t="str">
        <f ca="1" t="shared" si="2"/>
        <v/>
      </c>
      <c r="F172" s="555"/>
      <c r="W172" s="423"/>
    </row>
    <row r="173" s="421" customFormat="1" ht="18.75" customHeight="1" spans="1:23">
      <c r="A173" s="552" t="s">
        <v>364</v>
      </c>
      <c r="B173" s="558" t="s">
        <v>113</v>
      </c>
      <c r="C173" s="554"/>
      <c r="D173" s="554"/>
      <c r="E173" s="263" t="str">
        <f ca="1" t="shared" si="2"/>
        <v/>
      </c>
      <c r="F173" s="555"/>
      <c r="W173" s="423"/>
    </row>
    <row r="174" s="421" customFormat="1" ht="18.75" customHeight="1" spans="1:23">
      <c r="A174" s="552" t="s">
        <v>365</v>
      </c>
      <c r="B174" s="558" t="s">
        <v>366</v>
      </c>
      <c r="C174" s="554"/>
      <c r="D174" s="554"/>
      <c r="E174" s="263" t="str">
        <f ca="1" t="shared" si="2"/>
        <v/>
      </c>
      <c r="F174" s="555"/>
      <c r="W174" s="423"/>
    </row>
    <row r="175" s="421" customFormat="1" ht="18.75" customHeight="1" spans="1:23">
      <c r="A175" s="552" t="s">
        <v>367</v>
      </c>
      <c r="B175" s="557" t="s">
        <v>368</v>
      </c>
      <c r="C175" s="554">
        <f>SUM(C176:C181)</f>
        <v>0</v>
      </c>
      <c r="D175" s="554"/>
      <c r="E175" s="263" t="str">
        <f ca="1" t="shared" si="2"/>
        <v/>
      </c>
      <c r="F175" s="555"/>
      <c r="W175" s="423"/>
    </row>
    <row r="176" s="421" customFormat="1" ht="18.75" customHeight="1" spans="1:23">
      <c r="A176" s="552" t="s">
        <v>369</v>
      </c>
      <c r="B176" s="553" t="s">
        <v>95</v>
      </c>
      <c r="C176" s="554"/>
      <c r="D176" s="554"/>
      <c r="E176" s="263" t="str">
        <f ca="1" t="shared" si="2"/>
        <v/>
      </c>
      <c r="F176" s="555"/>
      <c r="W176" s="423"/>
    </row>
    <row r="177" s="421" customFormat="1" ht="18.75" customHeight="1" spans="1:23">
      <c r="A177" s="552" t="s">
        <v>370</v>
      </c>
      <c r="B177" s="553" t="s">
        <v>97</v>
      </c>
      <c r="C177" s="554"/>
      <c r="D177" s="554"/>
      <c r="E177" s="263" t="str">
        <f ca="1" t="shared" si="2"/>
        <v/>
      </c>
      <c r="F177" s="555"/>
      <c r="W177" s="423"/>
    </row>
    <row r="178" s="421" customFormat="1" ht="18.75" customHeight="1" spans="1:23">
      <c r="A178" s="552" t="s">
        <v>371</v>
      </c>
      <c r="B178" s="553" t="s">
        <v>99</v>
      </c>
      <c r="C178" s="554"/>
      <c r="D178" s="554"/>
      <c r="E178" s="263" t="str">
        <f ca="1" t="shared" si="2"/>
        <v/>
      </c>
      <c r="F178" s="555"/>
      <c r="W178" s="423"/>
    </row>
    <row r="179" s="421" customFormat="1" ht="18.75" customHeight="1" spans="1:23">
      <c r="A179" s="552" t="s">
        <v>372</v>
      </c>
      <c r="B179" s="553" t="s">
        <v>373</v>
      </c>
      <c r="C179" s="554"/>
      <c r="D179" s="554"/>
      <c r="E179" s="263" t="str">
        <f ca="1" t="shared" si="2"/>
        <v/>
      </c>
      <c r="F179" s="555"/>
      <c r="W179" s="423"/>
    </row>
    <row r="180" s="421" customFormat="1" ht="18.75" customHeight="1" spans="1:23">
      <c r="A180" s="552" t="s">
        <v>374</v>
      </c>
      <c r="B180" s="553" t="s">
        <v>113</v>
      </c>
      <c r="C180" s="554"/>
      <c r="D180" s="554"/>
      <c r="E180" s="263" t="str">
        <f ca="1" t="shared" si="2"/>
        <v/>
      </c>
      <c r="F180" s="555"/>
      <c r="W180" s="423"/>
    </row>
    <row r="181" s="421" customFormat="1" ht="18.75" customHeight="1" spans="1:23">
      <c r="A181" s="552" t="s">
        <v>375</v>
      </c>
      <c r="B181" s="558" t="s">
        <v>376</v>
      </c>
      <c r="C181" s="554"/>
      <c r="D181" s="554"/>
      <c r="E181" s="263" t="str">
        <f ca="1" t="shared" si="2"/>
        <v/>
      </c>
      <c r="F181" s="555"/>
      <c r="W181" s="423"/>
    </row>
    <row r="182" s="421" customFormat="1" ht="18.75" customHeight="1" spans="1:23">
      <c r="A182" s="552" t="s">
        <v>377</v>
      </c>
      <c r="B182" s="557" t="s">
        <v>378</v>
      </c>
      <c r="C182" s="554">
        <f>SUM(C183:C188)</f>
        <v>0</v>
      </c>
      <c r="D182" s="554"/>
      <c r="E182" s="263" t="str">
        <f ca="1" t="shared" si="2"/>
        <v/>
      </c>
      <c r="F182" s="555"/>
      <c r="W182" s="423"/>
    </row>
    <row r="183" s="421" customFormat="1" ht="18.75" customHeight="1" spans="1:23">
      <c r="A183" s="552" t="s">
        <v>379</v>
      </c>
      <c r="B183" s="558" t="s">
        <v>95</v>
      </c>
      <c r="C183" s="554"/>
      <c r="D183" s="554"/>
      <c r="E183" s="263" t="str">
        <f ca="1" t="shared" si="2"/>
        <v/>
      </c>
      <c r="F183" s="555"/>
      <c r="W183" s="423"/>
    </row>
    <row r="184" s="421" customFormat="1" ht="18.75" customHeight="1" spans="1:23">
      <c r="A184" s="552" t="s">
        <v>380</v>
      </c>
      <c r="B184" s="553" t="s">
        <v>97</v>
      </c>
      <c r="C184" s="554"/>
      <c r="D184" s="554"/>
      <c r="E184" s="263" t="str">
        <f ca="1" t="shared" si="2"/>
        <v/>
      </c>
      <c r="F184" s="555"/>
      <c r="W184" s="423"/>
    </row>
    <row r="185" s="421" customFormat="1" ht="18.75" customHeight="1" spans="1:23">
      <c r="A185" s="552" t="s">
        <v>381</v>
      </c>
      <c r="B185" s="553" t="s">
        <v>99</v>
      </c>
      <c r="C185" s="554"/>
      <c r="D185" s="554"/>
      <c r="E185" s="263" t="str">
        <f ca="1" t="shared" si="2"/>
        <v/>
      </c>
      <c r="F185" s="555"/>
      <c r="W185" s="423"/>
    </row>
    <row r="186" s="421" customFormat="1" ht="18.75" customHeight="1" spans="1:23">
      <c r="A186" s="552" t="s">
        <v>382</v>
      </c>
      <c r="B186" s="553" t="s">
        <v>383</v>
      </c>
      <c r="C186" s="554"/>
      <c r="D186" s="554"/>
      <c r="E186" s="263" t="str">
        <f ca="1" t="shared" si="2"/>
        <v/>
      </c>
      <c r="F186" s="555"/>
      <c r="W186" s="423"/>
    </row>
    <row r="187" s="421" customFormat="1" ht="18.75" customHeight="1" spans="1:23">
      <c r="A187" s="552" t="s">
        <v>384</v>
      </c>
      <c r="B187" s="553" t="s">
        <v>113</v>
      </c>
      <c r="C187" s="554"/>
      <c r="D187" s="554"/>
      <c r="E187" s="263" t="str">
        <f ca="1" t="shared" si="2"/>
        <v/>
      </c>
      <c r="F187" s="555"/>
      <c r="W187" s="423"/>
    </row>
    <row r="188" s="421" customFormat="1" ht="18.75" customHeight="1" spans="1:23">
      <c r="A188" s="552" t="s">
        <v>385</v>
      </c>
      <c r="B188" s="558" t="s">
        <v>386</v>
      </c>
      <c r="C188" s="554"/>
      <c r="D188" s="554"/>
      <c r="E188" s="263" t="str">
        <f ca="1" t="shared" si="2"/>
        <v/>
      </c>
      <c r="F188" s="555"/>
      <c r="W188" s="423"/>
    </row>
    <row r="189" s="421" customFormat="1" ht="18.75" customHeight="1" spans="1:23">
      <c r="A189" s="552" t="s">
        <v>387</v>
      </c>
      <c r="B189" s="557" t="s">
        <v>388</v>
      </c>
      <c r="C189" s="554">
        <f>SUM(C190:C197)</f>
        <v>0</v>
      </c>
      <c r="D189" s="554"/>
      <c r="E189" s="263" t="str">
        <f ca="1" t="shared" si="2"/>
        <v/>
      </c>
      <c r="F189" s="555"/>
      <c r="W189" s="423"/>
    </row>
    <row r="190" s="421" customFormat="1" ht="18.75" customHeight="1" spans="1:23">
      <c r="A190" s="552" t="s">
        <v>389</v>
      </c>
      <c r="B190" s="558" t="s">
        <v>95</v>
      </c>
      <c r="C190" s="554"/>
      <c r="D190" s="554"/>
      <c r="E190" s="263" t="str">
        <f ca="1" t="shared" si="2"/>
        <v/>
      </c>
      <c r="F190" s="555"/>
      <c r="W190" s="423"/>
    </row>
    <row r="191" s="421" customFormat="1" ht="18.75" customHeight="1" spans="1:23">
      <c r="A191" s="552" t="s">
        <v>390</v>
      </c>
      <c r="B191" s="553" t="s">
        <v>97</v>
      </c>
      <c r="C191" s="554"/>
      <c r="D191" s="554"/>
      <c r="E191" s="263" t="str">
        <f ca="1" t="shared" si="2"/>
        <v/>
      </c>
      <c r="F191" s="555"/>
      <c r="W191" s="423"/>
    </row>
    <row r="192" s="421" customFormat="1" ht="18.75" customHeight="1" spans="1:23">
      <c r="A192" s="552" t="s">
        <v>391</v>
      </c>
      <c r="B192" s="553" t="s">
        <v>99</v>
      </c>
      <c r="C192" s="554"/>
      <c r="D192" s="554"/>
      <c r="E192" s="263" t="str">
        <f ca="1" t="shared" si="2"/>
        <v/>
      </c>
      <c r="F192" s="555"/>
      <c r="W192" s="423"/>
    </row>
    <row r="193" s="421" customFormat="1" ht="18.75" customHeight="1" spans="1:23">
      <c r="A193" s="552" t="s">
        <v>392</v>
      </c>
      <c r="B193" s="553" t="s">
        <v>393</v>
      </c>
      <c r="C193" s="554"/>
      <c r="D193" s="554"/>
      <c r="E193" s="263" t="str">
        <f ca="1" t="shared" si="2"/>
        <v/>
      </c>
      <c r="F193" s="555"/>
      <c r="W193" s="423"/>
    </row>
    <row r="194" s="421" customFormat="1" ht="18.75" customHeight="1" spans="1:23">
      <c r="A194" s="552" t="s">
        <v>394</v>
      </c>
      <c r="B194" s="558" t="s">
        <v>395</v>
      </c>
      <c r="C194" s="554"/>
      <c r="D194" s="554"/>
      <c r="E194" s="263" t="str">
        <f ca="1" t="shared" si="2"/>
        <v/>
      </c>
      <c r="F194" s="555"/>
      <c r="W194" s="423"/>
    </row>
    <row r="195" s="421" customFormat="1" ht="18.75" customHeight="1" spans="1:23">
      <c r="A195" s="552" t="s">
        <v>396</v>
      </c>
      <c r="B195" s="558" t="s">
        <v>397</v>
      </c>
      <c r="C195" s="554"/>
      <c r="D195" s="554"/>
      <c r="E195" s="263" t="str">
        <f ca="1" t="shared" si="2"/>
        <v/>
      </c>
      <c r="F195" s="555"/>
      <c r="W195" s="423"/>
    </row>
    <row r="196" s="421" customFormat="1" ht="18.75" customHeight="1" spans="1:23">
      <c r="A196" s="552" t="s">
        <v>398</v>
      </c>
      <c r="B196" s="553" t="s">
        <v>113</v>
      </c>
      <c r="C196" s="554"/>
      <c r="D196" s="554"/>
      <c r="E196" s="263" t="str">
        <f ca="1" t="shared" si="2"/>
        <v/>
      </c>
      <c r="F196" s="555"/>
      <c r="W196" s="423"/>
    </row>
    <row r="197" s="421" customFormat="1" ht="18.75" customHeight="1" spans="1:23">
      <c r="A197" s="552" t="s">
        <v>399</v>
      </c>
      <c r="B197" s="558" t="s">
        <v>400</v>
      </c>
      <c r="C197" s="554"/>
      <c r="D197" s="554"/>
      <c r="E197" s="263" t="str">
        <f ca="1" t="shared" si="2"/>
        <v/>
      </c>
      <c r="F197" s="555"/>
      <c r="W197" s="423"/>
    </row>
    <row r="198" s="421" customFormat="1" ht="18.75" customHeight="1" spans="1:23">
      <c r="A198" s="552" t="s">
        <v>401</v>
      </c>
      <c r="B198" s="557" t="s">
        <v>402</v>
      </c>
      <c r="C198" s="554">
        <f>SUM(C199:C203)</f>
        <v>0</v>
      </c>
      <c r="D198" s="554"/>
      <c r="E198" s="263" t="str">
        <f ca="1" t="shared" ref="E198:E261" si="3">IFERROR(ROUND(D198/C198*100,2),"")</f>
        <v/>
      </c>
      <c r="F198" s="555"/>
      <c r="W198" s="423"/>
    </row>
    <row r="199" s="421" customFormat="1" ht="18.75" customHeight="1" spans="1:23">
      <c r="A199" s="552" t="s">
        <v>403</v>
      </c>
      <c r="B199" s="558" t="s">
        <v>95</v>
      </c>
      <c r="C199" s="554"/>
      <c r="D199" s="554"/>
      <c r="E199" s="263" t="str">
        <f ca="1" t="shared" si="3"/>
        <v/>
      </c>
      <c r="F199" s="555"/>
      <c r="W199" s="423"/>
    </row>
    <row r="200" s="421" customFormat="1" ht="18.75" customHeight="1" spans="1:23">
      <c r="A200" s="552" t="s">
        <v>404</v>
      </c>
      <c r="B200" s="553" t="s">
        <v>97</v>
      </c>
      <c r="C200" s="554"/>
      <c r="D200" s="554"/>
      <c r="E200" s="263" t="str">
        <f ca="1" t="shared" si="3"/>
        <v/>
      </c>
      <c r="F200" s="555"/>
      <c r="W200" s="423"/>
    </row>
    <row r="201" s="421" customFormat="1" ht="18.75" customHeight="1" spans="1:23">
      <c r="A201" s="552" t="s">
        <v>405</v>
      </c>
      <c r="B201" s="553" t="s">
        <v>99</v>
      </c>
      <c r="C201" s="554"/>
      <c r="D201" s="554"/>
      <c r="E201" s="263" t="str">
        <f ca="1" t="shared" si="3"/>
        <v/>
      </c>
      <c r="F201" s="555"/>
      <c r="W201" s="423"/>
    </row>
    <row r="202" s="421" customFormat="1" ht="18.75" customHeight="1" spans="1:23">
      <c r="A202" s="552" t="s">
        <v>406</v>
      </c>
      <c r="B202" s="558" t="s">
        <v>407</v>
      </c>
      <c r="C202" s="554"/>
      <c r="D202" s="554"/>
      <c r="E202" s="263" t="str">
        <f ca="1" t="shared" si="3"/>
        <v/>
      </c>
      <c r="F202" s="555"/>
      <c r="W202" s="423"/>
    </row>
    <row r="203" s="421" customFormat="1" ht="18.75" customHeight="1" spans="1:23">
      <c r="A203" s="552" t="s">
        <v>408</v>
      </c>
      <c r="B203" s="558" t="s">
        <v>409</v>
      </c>
      <c r="C203" s="554"/>
      <c r="D203" s="554"/>
      <c r="E203" s="263" t="str">
        <f ca="1" t="shared" si="3"/>
        <v/>
      </c>
      <c r="F203" s="555"/>
      <c r="W203" s="423"/>
    </row>
    <row r="204" s="421" customFormat="1" ht="18.75" customHeight="1" spans="1:23">
      <c r="A204" s="552" t="s">
        <v>410</v>
      </c>
      <c r="B204" s="557" t="s">
        <v>411</v>
      </c>
      <c r="C204" s="554">
        <f>SUM(C205:C210)</f>
        <v>0</v>
      </c>
      <c r="D204" s="554"/>
      <c r="E204" s="263" t="str">
        <f ca="1" t="shared" si="3"/>
        <v/>
      </c>
      <c r="F204" s="555"/>
      <c r="W204" s="423"/>
    </row>
    <row r="205" s="421" customFormat="1" ht="18.75" customHeight="1" spans="1:23">
      <c r="A205" s="552" t="s">
        <v>412</v>
      </c>
      <c r="B205" s="558" t="s">
        <v>95</v>
      </c>
      <c r="C205" s="554"/>
      <c r="D205" s="554"/>
      <c r="E205" s="263" t="str">
        <f ca="1" t="shared" si="3"/>
        <v/>
      </c>
      <c r="F205" s="555"/>
      <c r="W205" s="423"/>
    </row>
    <row r="206" s="421" customFormat="1" ht="18.75" customHeight="1" spans="1:23">
      <c r="A206" s="552" t="s">
        <v>413</v>
      </c>
      <c r="B206" s="553" t="s">
        <v>97</v>
      </c>
      <c r="C206" s="554"/>
      <c r="D206" s="554"/>
      <c r="E206" s="263" t="str">
        <f ca="1" t="shared" si="3"/>
        <v/>
      </c>
      <c r="F206" s="555"/>
      <c r="W206" s="423"/>
    </row>
    <row r="207" s="421" customFormat="1" ht="18.75" customHeight="1" spans="1:23">
      <c r="A207" s="552" t="s">
        <v>414</v>
      </c>
      <c r="B207" s="553" t="s">
        <v>99</v>
      </c>
      <c r="C207" s="554"/>
      <c r="D207" s="554"/>
      <c r="E207" s="263" t="str">
        <f ca="1" t="shared" si="3"/>
        <v/>
      </c>
      <c r="F207" s="555"/>
      <c r="W207" s="423"/>
    </row>
    <row r="208" s="421" customFormat="1" ht="18.75" customHeight="1" spans="1:23">
      <c r="A208" s="552" t="s">
        <v>415</v>
      </c>
      <c r="B208" s="558" t="s">
        <v>126</v>
      </c>
      <c r="C208" s="554"/>
      <c r="D208" s="554"/>
      <c r="E208" s="263" t="str">
        <f ca="1" t="shared" si="3"/>
        <v/>
      </c>
      <c r="F208" s="555"/>
      <c r="W208" s="423"/>
    </row>
    <row r="209" s="421" customFormat="1" ht="18.75" customHeight="1" spans="1:23">
      <c r="A209" s="552" t="s">
        <v>416</v>
      </c>
      <c r="B209" s="553" t="s">
        <v>113</v>
      </c>
      <c r="C209" s="554"/>
      <c r="D209" s="554"/>
      <c r="E209" s="263" t="str">
        <f ca="1" t="shared" si="3"/>
        <v/>
      </c>
      <c r="F209" s="555"/>
      <c r="W209" s="423"/>
    </row>
    <row r="210" s="421" customFormat="1" ht="18.75" customHeight="1" spans="1:23">
      <c r="A210" s="552" t="s">
        <v>417</v>
      </c>
      <c r="B210" s="558" t="s">
        <v>418</v>
      </c>
      <c r="C210" s="554"/>
      <c r="D210" s="554"/>
      <c r="E210" s="263" t="str">
        <f ca="1" t="shared" si="3"/>
        <v/>
      </c>
      <c r="F210" s="555"/>
      <c r="W210" s="423"/>
    </row>
    <row r="211" s="421" customFormat="1" ht="18.75" customHeight="1" spans="1:23">
      <c r="A211" s="552" t="s">
        <v>419</v>
      </c>
      <c r="B211" s="557" t="s">
        <v>420</v>
      </c>
      <c r="C211" s="554">
        <f>SUM(C212:C218)</f>
        <v>0</v>
      </c>
      <c r="D211" s="554"/>
      <c r="E211" s="263" t="str">
        <f ca="1" t="shared" si="3"/>
        <v/>
      </c>
      <c r="F211" s="555"/>
      <c r="W211" s="423"/>
    </row>
    <row r="212" s="421" customFormat="1" ht="18.75" customHeight="1" spans="1:23">
      <c r="A212" s="552" t="s">
        <v>421</v>
      </c>
      <c r="B212" s="558" t="s">
        <v>95</v>
      </c>
      <c r="C212" s="554"/>
      <c r="D212" s="554"/>
      <c r="E212" s="263" t="str">
        <f ca="1" t="shared" si="3"/>
        <v/>
      </c>
      <c r="F212" s="555"/>
      <c r="W212" s="423"/>
    </row>
    <row r="213" s="421" customFormat="1" ht="18.75" customHeight="1" spans="1:23">
      <c r="A213" s="552" t="s">
        <v>422</v>
      </c>
      <c r="B213" s="558" t="s">
        <v>97</v>
      </c>
      <c r="C213" s="554"/>
      <c r="D213" s="554"/>
      <c r="E213" s="263" t="str">
        <f ca="1" t="shared" si="3"/>
        <v/>
      </c>
      <c r="F213" s="555"/>
      <c r="W213" s="423"/>
    </row>
    <row r="214" s="421" customFormat="1" ht="18.75" customHeight="1" spans="1:23">
      <c r="A214" s="552" t="s">
        <v>423</v>
      </c>
      <c r="B214" s="553" t="s">
        <v>99</v>
      </c>
      <c r="C214" s="554"/>
      <c r="D214" s="554"/>
      <c r="E214" s="263" t="str">
        <f ca="1" t="shared" si="3"/>
        <v/>
      </c>
      <c r="F214" s="555"/>
      <c r="W214" s="423"/>
    </row>
    <row r="215" s="421" customFormat="1" ht="18.75" customHeight="1" spans="1:23">
      <c r="A215" s="552" t="s">
        <v>424</v>
      </c>
      <c r="B215" s="553" t="s">
        <v>425</v>
      </c>
      <c r="C215" s="554"/>
      <c r="D215" s="554"/>
      <c r="E215" s="263" t="str">
        <f ca="1" t="shared" si="3"/>
        <v/>
      </c>
      <c r="F215" s="555"/>
      <c r="W215" s="423"/>
    </row>
    <row r="216" s="421" customFormat="1" ht="18.75" customHeight="1" spans="1:23">
      <c r="A216" s="552" t="s">
        <v>426</v>
      </c>
      <c r="B216" s="553" t="s">
        <v>427</v>
      </c>
      <c r="C216" s="554"/>
      <c r="D216" s="554"/>
      <c r="E216" s="263" t="str">
        <f ca="1" t="shared" si="3"/>
        <v/>
      </c>
      <c r="F216" s="555"/>
      <c r="W216" s="423"/>
    </row>
    <row r="217" s="421" customFormat="1" ht="18.75" customHeight="1" spans="1:23">
      <c r="A217" s="552" t="s">
        <v>428</v>
      </c>
      <c r="B217" s="558" t="s">
        <v>113</v>
      </c>
      <c r="C217" s="554"/>
      <c r="D217" s="554"/>
      <c r="E217" s="263" t="str">
        <f ca="1" t="shared" si="3"/>
        <v/>
      </c>
      <c r="F217" s="555"/>
      <c r="W217" s="423"/>
    </row>
    <row r="218" s="421" customFormat="1" ht="18.75" customHeight="1" spans="1:23">
      <c r="A218" s="552" t="s">
        <v>429</v>
      </c>
      <c r="B218" s="558" t="s">
        <v>430</v>
      </c>
      <c r="C218" s="554"/>
      <c r="D218" s="554"/>
      <c r="E218" s="263" t="str">
        <f ca="1" t="shared" si="3"/>
        <v/>
      </c>
      <c r="F218" s="555"/>
      <c r="W218" s="423"/>
    </row>
    <row r="219" s="421" customFormat="1" ht="18.75" customHeight="1" spans="1:23">
      <c r="A219" s="552" t="s">
        <v>431</v>
      </c>
      <c r="B219" s="557" t="s">
        <v>432</v>
      </c>
      <c r="C219" s="554">
        <f>SUM(C220:C225)</f>
        <v>0</v>
      </c>
      <c r="D219" s="554"/>
      <c r="E219" s="263" t="str">
        <f ca="1" t="shared" si="3"/>
        <v/>
      </c>
      <c r="F219" s="555"/>
      <c r="W219" s="423"/>
    </row>
    <row r="220" s="421" customFormat="1" ht="18.75" customHeight="1" spans="1:23">
      <c r="A220" s="552" t="s">
        <v>433</v>
      </c>
      <c r="B220" s="558" t="s">
        <v>95</v>
      </c>
      <c r="C220" s="554"/>
      <c r="D220" s="554"/>
      <c r="E220" s="263" t="str">
        <f ca="1" t="shared" si="3"/>
        <v/>
      </c>
      <c r="F220" s="555"/>
      <c r="W220" s="423"/>
    </row>
    <row r="221" s="421" customFormat="1" ht="18.75" customHeight="1" spans="1:23">
      <c r="A221" s="552" t="s">
        <v>434</v>
      </c>
      <c r="B221" s="558" t="s">
        <v>97</v>
      </c>
      <c r="C221" s="554"/>
      <c r="D221" s="554"/>
      <c r="E221" s="263" t="str">
        <f ca="1" t="shared" si="3"/>
        <v/>
      </c>
      <c r="F221" s="555"/>
      <c r="W221" s="423"/>
    </row>
    <row r="222" s="421" customFormat="1" ht="18.75" customHeight="1" spans="1:23">
      <c r="A222" s="552" t="s">
        <v>435</v>
      </c>
      <c r="B222" s="553" t="s">
        <v>99</v>
      </c>
      <c r="C222" s="554"/>
      <c r="D222" s="554"/>
      <c r="E222" s="263" t="str">
        <f ca="1" t="shared" si="3"/>
        <v/>
      </c>
      <c r="F222" s="555"/>
      <c r="W222" s="423"/>
    </row>
    <row r="223" s="421" customFormat="1" ht="18.75" customHeight="1" spans="1:23">
      <c r="A223" s="552" t="s">
        <v>436</v>
      </c>
      <c r="B223" s="558" t="s">
        <v>437</v>
      </c>
      <c r="C223" s="554"/>
      <c r="D223" s="554"/>
      <c r="E223" s="263" t="str">
        <f ca="1" t="shared" si="3"/>
        <v/>
      </c>
      <c r="F223" s="555"/>
      <c r="W223" s="423"/>
    </row>
    <row r="224" s="421" customFormat="1" ht="18.75" customHeight="1" spans="1:23">
      <c r="A224" s="552" t="s">
        <v>438</v>
      </c>
      <c r="B224" s="553" t="s">
        <v>113</v>
      </c>
      <c r="C224" s="554"/>
      <c r="D224" s="554"/>
      <c r="E224" s="263" t="str">
        <f ca="1" t="shared" si="3"/>
        <v/>
      </c>
      <c r="F224" s="555"/>
      <c r="W224" s="423"/>
    </row>
    <row r="225" s="421" customFormat="1" ht="18.75" customHeight="1" spans="1:23">
      <c r="A225" s="552" t="s">
        <v>439</v>
      </c>
      <c r="B225" s="558" t="s">
        <v>440</v>
      </c>
      <c r="C225" s="554"/>
      <c r="D225" s="554"/>
      <c r="E225" s="263" t="str">
        <f ca="1" t="shared" si="3"/>
        <v/>
      </c>
      <c r="F225" s="555"/>
      <c r="W225" s="423"/>
    </row>
    <row r="226" s="421" customFormat="1" ht="18.75" customHeight="1" spans="1:23">
      <c r="A226" s="552" t="s">
        <v>441</v>
      </c>
      <c r="B226" s="557" t="s">
        <v>442</v>
      </c>
      <c r="C226" s="554">
        <f>SUM(C227:C231)</f>
        <v>0</v>
      </c>
      <c r="D226" s="554"/>
      <c r="E226" s="263" t="str">
        <f ca="1" t="shared" si="3"/>
        <v/>
      </c>
      <c r="F226" s="555"/>
      <c r="W226" s="423"/>
    </row>
    <row r="227" s="421" customFormat="1" ht="18.75" customHeight="1" spans="1:23">
      <c r="A227" s="552" t="s">
        <v>443</v>
      </c>
      <c r="B227" s="558" t="s">
        <v>95</v>
      </c>
      <c r="C227" s="554"/>
      <c r="D227" s="554"/>
      <c r="E227" s="263" t="str">
        <f ca="1" t="shared" si="3"/>
        <v/>
      </c>
      <c r="F227" s="555"/>
      <c r="W227" s="423"/>
    </row>
    <row r="228" s="421" customFormat="1" ht="18.75" customHeight="1" spans="1:23">
      <c r="A228" s="552" t="s">
        <v>444</v>
      </c>
      <c r="B228" s="558" t="s">
        <v>97</v>
      </c>
      <c r="C228" s="554"/>
      <c r="D228" s="554"/>
      <c r="E228" s="263" t="str">
        <f ca="1" t="shared" si="3"/>
        <v/>
      </c>
      <c r="F228" s="555"/>
      <c r="W228" s="423"/>
    </row>
    <row r="229" s="421" customFormat="1" ht="18.75" customHeight="1" spans="1:23">
      <c r="A229" s="552" t="s">
        <v>445</v>
      </c>
      <c r="B229" s="553" t="s">
        <v>99</v>
      </c>
      <c r="C229" s="554"/>
      <c r="D229" s="554"/>
      <c r="E229" s="263" t="str">
        <f ca="1" t="shared" si="3"/>
        <v/>
      </c>
      <c r="F229" s="555"/>
      <c r="W229" s="423"/>
    </row>
    <row r="230" s="421" customFormat="1" ht="18.75" customHeight="1" spans="1:23">
      <c r="A230" s="552" t="s">
        <v>446</v>
      </c>
      <c r="B230" s="553" t="s">
        <v>113</v>
      </c>
      <c r="C230" s="554"/>
      <c r="D230" s="554"/>
      <c r="E230" s="263" t="str">
        <f ca="1" t="shared" si="3"/>
        <v/>
      </c>
      <c r="F230" s="555"/>
      <c r="W230" s="423"/>
    </row>
    <row r="231" s="421" customFormat="1" ht="18.75" customHeight="1" spans="1:23">
      <c r="A231" s="552" t="s">
        <v>447</v>
      </c>
      <c r="B231" s="558" t="s">
        <v>448</v>
      </c>
      <c r="C231" s="554"/>
      <c r="D231" s="554"/>
      <c r="E231" s="263" t="str">
        <f ca="1" t="shared" si="3"/>
        <v/>
      </c>
      <c r="F231" s="555"/>
      <c r="W231" s="423"/>
    </row>
    <row r="232" s="421" customFormat="1" ht="18.75" customHeight="1" spans="1:23">
      <c r="A232" s="552" t="s">
        <v>449</v>
      </c>
      <c r="B232" s="557" t="s">
        <v>450</v>
      </c>
      <c r="C232" s="554">
        <f>SUM(C233:C237)</f>
        <v>0</v>
      </c>
      <c r="D232" s="554"/>
      <c r="E232" s="263" t="str">
        <f ca="1" t="shared" si="3"/>
        <v/>
      </c>
      <c r="F232" s="555"/>
      <c r="W232" s="423"/>
    </row>
    <row r="233" s="421" customFormat="1" ht="18.75" customHeight="1" spans="1:23">
      <c r="A233" s="552" t="s">
        <v>451</v>
      </c>
      <c r="B233" s="558" t="s">
        <v>95</v>
      </c>
      <c r="C233" s="554"/>
      <c r="D233" s="554"/>
      <c r="E233" s="263" t="str">
        <f ca="1" t="shared" si="3"/>
        <v/>
      </c>
      <c r="F233" s="555"/>
      <c r="W233" s="423"/>
    </row>
    <row r="234" s="421" customFormat="1" ht="18.75" customHeight="1" spans="1:23">
      <c r="A234" s="552" t="s">
        <v>452</v>
      </c>
      <c r="B234" s="553" t="s">
        <v>97</v>
      </c>
      <c r="C234" s="554"/>
      <c r="D234" s="554"/>
      <c r="E234" s="263" t="str">
        <f ca="1" t="shared" si="3"/>
        <v/>
      </c>
      <c r="F234" s="555"/>
      <c r="W234" s="423"/>
    </row>
    <row r="235" s="421" customFormat="1" ht="18.75" customHeight="1" spans="1:23">
      <c r="A235" s="552" t="s">
        <v>453</v>
      </c>
      <c r="B235" s="553" t="s">
        <v>99</v>
      </c>
      <c r="C235" s="554"/>
      <c r="D235" s="554"/>
      <c r="E235" s="263" t="str">
        <f ca="1" t="shared" si="3"/>
        <v/>
      </c>
      <c r="F235" s="555"/>
      <c r="W235" s="423"/>
    </row>
    <row r="236" s="421" customFormat="1" ht="18.75" customHeight="1" spans="1:23">
      <c r="A236" s="552" t="s">
        <v>454</v>
      </c>
      <c r="B236" s="553" t="s">
        <v>113</v>
      </c>
      <c r="C236" s="554"/>
      <c r="D236" s="554"/>
      <c r="E236" s="263" t="str">
        <f ca="1" t="shared" si="3"/>
        <v/>
      </c>
      <c r="F236" s="555"/>
      <c r="W236" s="423"/>
    </row>
    <row r="237" s="421" customFormat="1" ht="18.75" customHeight="1" spans="1:23">
      <c r="A237" s="552" t="s">
        <v>455</v>
      </c>
      <c r="B237" s="558" t="s">
        <v>456</v>
      </c>
      <c r="C237" s="554"/>
      <c r="D237" s="554"/>
      <c r="E237" s="263" t="str">
        <f ca="1" t="shared" si="3"/>
        <v/>
      </c>
      <c r="F237" s="555"/>
      <c r="W237" s="423"/>
    </row>
    <row r="238" s="421" customFormat="1" ht="18.75" customHeight="1" spans="1:23">
      <c r="A238" s="552" t="s">
        <v>457</v>
      </c>
      <c r="B238" s="557" t="s">
        <v>458</v>
      </c>
      <c r="C238" s="554">
        <f>SUM(C239:C243)</f>
        <v>0</v>
      </c>
      <c r="D238" s="554"/>
      <c r="E238" s="263" t="str">
        <f ca="1" t="shared" si="3"/>
        <v/>
      </c>
      <c r="F238" s="555"/>
      <c r="W238" s="423"/>
    </row>
    <row r="239" s="421" customFormat="1" ht="18.75" customHeight="1" spans="1:23">
      <c r="A239" s="552" t="s">
        <v>459</v>
      </c>
      <c r="B239" s="558" t="s">
        <v>95</v>
      </c>
      <c r="C239" s="554"/>
      <c r="D239" s="554"/>
      <c r="E239" s="263" t="str">
        <f ca="1" t="shared" si="3"/>
        <v/>
      </c>
      <c r="F239" s="555"/>
      <c r="W239" s="423"/>
    </row>
    <row r="240" s="421" customFormat="1" ht="18.75" customHeight="1" spans="1:23">
      <c r="A240" s="552" t="s">
        <v>460</v>
      </c>
      <c r="B240" s="553" t="s">
        <v>97</v>
      </c>
      <c r="C240" s="554"/>
      <c r="D240" s="554"/>
      <c r="E240" s="263" t="str">
        <f ca="1" t="shared" si="3"/>
        <v/>
      </c>
      <c r="F240" s="555"/>
      <c r="W240" s="423"/>
    </row>
    <row r="241" s="421" customFormat="1" ht="18.75" customHeight="1" spans="1:23">
      <c r="A241" s="552" t="s">
        <v>461</v>
      </c>
      <c r="B241" s="553" t="s">
        <v>99</v>
      </c>
      <c r="C241" s="554"/>
      <c r="D241" s="554"/>
      <c r="E241" s="263" t="str">
        <f ca="1" t="shared" si="3"/>
        <v/>
      </c>
      <c r="F241" s="555"/>
      <c r="W241" s="423"/>
    </row>
    <row r="242" s="421" customFormat="1" ht="18.75" customHeight="1" spans="1:23">
      <c r="A242" s="552" t="s">
        <v>462</v>
      </c>
      <c r="B242" s="553" t="s">
        <v>113</v>
      </c>
      <c r="C242" s="554"/>
      <c r="D242" s="554"/>
      <c r="E242" s="263" t="str">
        <f ca="1" t="shared" si="3"/>
        <v/>
      </c>
      <c r="F242" s="555"/>
      <c r="W242" s="423"/>
    </row>
    <row r="243" s="421" customFormat="1" ht="18.75" customHeight="1" spans="1:23">
      <c r="A243" s="552" t="s">
        <v>463</v>
      </c>
      <c r="B243" s="558" t="s">
        <v>464</v>
      </c>
      <c r="C243" s="554"/>
      <c r="D243" s="554"/>
      <c r="E243" s="263" t="str">
        <f ca="1" t="shared" si="3"/>
        <v/>
      </c>
      <c r="F243" s="555"/>
      <c r="W243" s="423"/>
    </row>
    <row r="244" s="421" customFormat="1" ht="18.75" customHeight="1" spans="1:23">
      <c r="A244" s="552" t="s">
        <v>465</v>
      </c>
      <c r="B244" s="553" t="s">
        <v>466</v>
      </c>
      <c r="C244" s="554">
        <f>SUM(C245:C249)</f>
        <v>0</v>
      </c>
      <c r="D244" s="554"/>
      <c r="E244" s="263" t="str">
        <f ca="1" t="shared" si="3"/>
        <v/>
      </c>
      <c r="F244" s="555"/>
      <c r="W244" s="423"/>
    </row>
    <row r="245" s="421" customFormat="1" ht="18.75" customHeight="1" spans="1:23">
      <c r="A245" s="552" t="s">
        <v>467</v>
      </c>
      <c r="B245" s="553" t="s">
        <v>95</v>
      </c>
      <c r="C245" s="554"/>
      <c r="D245" s="554"/>
      <c r="E245" s="263" t="str">
        <f ca="1" t="shared" si="3"/>
        <v/>
      </c>
      <c r="F245" s="555"/>
      <c r="W245" s="423"/>
    </row>
    <row r="246" s="421" customFormat="1" ht="18.75" customHeight="1" spans="1:23">
      <c r="A246" s="552" t="s">
        <v>468</v>
      </c>
      <c r="B246" s="553" t="s">
        <v>97</v>
      </c>
      <c r="C246" s="554"/>
      <c r="D246" s="554"/>
      <c r="E246" s="263" t="str">
        <f ca="1" t="shared" si="3"/>
        <v/>
      </c>
      <c r="F246" s="555"/>
      <c r="W246" s="423"/>
    </row>
    <row r="247" s="421" customFormat="1" ht="18.75" customHeight="1" spans="1:23">
      <c r="A247" s="552" t="s">
        <v>469</v>
      </c>
      <c r="B247" s="553" t="s">
        <v>99</v>
      </c>
      <c r="C247" s="554"/>
      <c r="D247" s="554"/>
      <c r="E247" s="263" t="str">
        <f ca="1" t="shared" si="3"/>
        <v/>
      </c>
      <c r="F247" s="555"/>
      <c r="W247" s="423"/>
    </row>
    <row r="248" s="421" customFormat="1" ht="18.75" customHeight="1" spans="1:23">
      <c r="A248" s="552" t="s">
        <v>470</v>
      </c>
      <c r="B248" s="553" t="s">
        <v>113</v>
      </c>
      <c r="C248" s="554"/>
      <c r="D248" s="554"/>
      <c r="E248" s="263" t="str">
        <f ca="1" t="shared" si="3"/>
        <v/>
      </c>
      <c r="F248" s="555"/>
      <c r="W248" s="423"/>
    </row>
    <row r="249" s="421" customFormat="1" ht="18.75" customHeight="1" spans="1:23">
      <c r="A249" s="552" t="s">
        <v>471</v>
      </c>
      <c r="B249" s="553" t="s">
        <v>472</v>
      </c>
      <c r="C249" s="554"/>
      <c r="D249" s="554"/>
      <c r="E249" s="263" t="str">
        <f ca="1" t="shared" si="3"/>
        <v/>
      </c>
      <c r="F249" s="555"/>
      <c r="W249" s="423"/>
    </row>
    <row r="250" s="421" customFormat="1" ht="18.75" customHeight="1" spans="1:23">
      <c r="A250" s="552" t="s">
        <v>473</v>
      </c>
      <c r="B250" s="557" t="s">
        <v>474</v>
      </c>
      <c r="C250" s="554">
        <f>SUM(C251:C255)</f>
        <v>0</v>
      </c>
      <c r="D250" s="554">
        <v>1</v>
      </c>
      <c r="E250" s="263" t="str">
        <f ca="1" t="shared" si="3"/>
        <v/>
      </c>
      <c r="F250" s="555"/>
      <c r="W250" s="423"/>
    </row>
    <row r="251" s="421" customFormat="1" ht="18.75" customHeight="1" spans="1:23">
      <c r="A251" s="552" t="s">
        <v>475</v>
      </c>
      <c r="B251" s="558" t="s">
        <v>95</v>
      </c>
      <c r="C251" s="554"/>
      <c r="D251" s="554"/>
      <c r="E251" s="263" t="str">
        <f ca="1" t="shared" si="3"/>
        <v/>
      </c>
      <c r="F251" s="555"/>
      <c r="W251" s="423"/>
    </row>
    <row r="252" s="421" customFormat="1" ht="18.75" customHeight="1" spans="1:23">
      <c r="A252" s="552" t="s">
        <v>476</v>
      </c>
      <c r="B252" s="553" t="s">
        <v>97</v>
      </c>
      <c r="C252" s="554"/>
      <c r="D252" s="554"/>
      <c r="E252" s="263" t="str">
        <f ca="1" t="shared" si="3"/>
        <v/>
      </c>
      <c r="F252" s="555"/>
      <c r="W252" s="423"/>
    </row>
    <row r="253" s="421" customFormat="1" ht="18.75" customHeight="1" spans="1:23">
      <c r="A253" s="552" t="s">
        <v>477</v>
      </c>
      <c r="B253" s="553" t="s">
        <v>99</v>
      </c>
      <c r="C253" s="554"/>
      <c r="D253" s="554"/>
      <c r="E253" s="263" t="str">
        <f ca="1" t="shared" si="3"/>
        <v/>
      </c>
      <c r="F253" s="555"/>
      <c r="W253" s="423"/>
    </row>
    <row r="254" s="421" customFormat="1" ht="18.75" customHeight="1" spans="1:23">
      <c r="A254" s="552" t="s">
        <v>478</v>
      </c>
      <c r="B254" s="553" t="s">
        <v>113</v>
      </c>
      <c r="C254" s="554"/>
      <c r="D254" s="554"/>
      <c r="E254" s="263" t="str">
        <f ca="1" t="shared" si="3"/>
        <v/>
      </c>
      <c r="F254" s="555"/>
      <c r="W254" s="423"/>
    </row>
    <row r="255" s="421" customFormat="1" ht="18.75" customHeight="1" spans="1:23">
      <c r="A255" s="552" t="s">
        <v>479</v>
      </c>
      <c r="B255" s="558" t="s">
        <v>474</v>
      </c>
      <c r="C255" s="554"/>
      <c r="D255" s="554">
        <v>1</v>
      </c>
      <c r="E255" s="263" t="str">
        <f ca="1" t="shared" si="3"/>
        <v/>
      </c>
      <c r="F255" s="555"/>
      <c r="W255" s="423"/>
    </row>
    <row r="256" s="421" customFormat="1" ht="18.75" customHeight="1" spans="1:23">
      <c r="A256" s="552" t="s">
        <v>480</v>
      </c>
      <c r="B256" s="557" t="s">
        <v>481</v>
      </c>
      <c r="C256" s="554">
        <v>465</v>
      </c>
      <c r="D256" s="554">
        <v>643</v>
      </c>
      <c r="E256" s="263">
        <f ca="1" t="shared" si="3"/>
        <v>138.28</v>
      </c>
      <c r="F256" s="555"/>
      <c r="W256" s="423"/>
    </row>
    <row r="257" s="421" customFormat="1" ht="18.75" customHeight="1" spans="1:23">
      <c r="A257" s="552" t="s">
        <v>482</v>
      </c>
      <c r="B257" s="558" t="s">
        <v>483</v>
      </c>
      <c r="C257" s="554"/>
      <c r="D257" s="554"/>
      <c r="E257" s="263" t="str">
        <f ca="1" t="shared" si="3"/>
        <v/>
      </c>
      <c r="F257" s="555"/>
      <c r="W257" s="423"/>
    </row>
    <row r="258" s="421" customFormat="1" ht="18.75" customHeight="1" spans="1:23">
      <c r="A258" s="552" t="s">
        <v>484</v>
      </c>
      <c r="B258" s="558" t="s">
        <v>481</v>
      </c>
      <c r="C258" s="554">
        <v>465</v>
      </c>
      <c r="D258" s="554">
        <v>643</v>
      </c>
      <c r="E258" s="263">
        <f ca="1" t="shared" si="3"/>
        <v>138.28</v>
      </c>
      <c r="F258" s="555"/>
      <c r="W258" s="423"/>
    </row>
    <row r="259" s="421" customFormat="1" ht="18.75" customHeight="1" spans="1:23">
      <c r="A259" s="552" t="s">
        <v>485</v>
      </c>
      <c r="B259" s="553" t="s">
        <v>486</v>
      </c>
      <c r="C259" s="554">
        <f>SUM(C260:C261)</f>
        <v>0</v>
      </c>
      <c r="D259" s="554"/>
      <c r="E259" s="263" t="str">
        <f ca="1" t="shared" si="3"/>
        <v/>
      </c>
      <c r="F259" s="555"/>
      <c r="W259" s="423"/>
    </row>
    <row r="260" s="421" customFormat="1" ht="18.75" customHeight="1" spans="1:23">
      <c r="A260" s="552" t="s">
        <v>487</v>
      </c>
      <c r="B260" s="553" t="s">
        <v>488</v>
      </c>
      <c r="C260" s="554"/>
      <c r="D260" s="554"/>
      <c r="E260" s="263" t="str">
        <f ca="1" t="shared" si="3"/>
        <v/>
      </c>
      <c r="F260" s="555"/>
      <c r="W260" s="423"/>
    </row>
    <row r="261" s="421" customFormat="1" ht="18.75" customHeight="1" spans="1:23">
      <c r="A261" s="552" t="s">
        <v>489</v>
      </c>
      <c r="B261" s="553" t="s">
        <v>95</v>
      </c>
      <c r="C261" s="554"/>
      <c r="D261" s="554"/>
      <c r="E261" s="263" t="str">
        <f ca="1" t="shared" si="3"/>
        <v/>
      </c>
      <c r="F261" s="555"/>
      <c r="W261" s="423"/>
    </row>
    <row r="262" s="421" customFormat="1" ht="18.75" customHeight="1" spans="1:23">
      <c r="A262" s="552" t="s">
        <v>490</v>
      </c>
      <c r="B262" s="553" t="s">
        <v>97</v>
      </c>
      <c r="C262" s="554">
        <f>SUM(C263,C273,)</f>
        <v>0</v>
      </c>
      <c r="D262" s="554"/>
      <c r="E262" s="263" t="str">
        <f ca="1" t="shared" ref="E262:E325" si="4">IFERROR(ROUND(D262/C262*100,2),"")</f>
        <v/>
      </c>
      <c r="F262" s="555"/>
      <c r="W262" s="423"/>
    </row>
    <row r="263" s="421" customFormat="1" ht="18.75" customHeight="1" spans="1:23">
      <c r="A263" s="552" t="s">
        <v>491</v>
      </c>
      <c r="B263" s="553" t="s">
        <v>99</v>
      </c>
      <c r="C263" s="554">
        <f>SUM(C264:C272)</f>
        <v>0</v>
      </c>
      <c r="D263" s="554"/>
      <c r="E263" s="263" t="str">
        <f ca="1" t="shared" si="4"/>
        <v/>
      </c>
      <c r="F263" s="555"/>
      <c r="W263" s="423"/>
    </row>
    <row r="264" s="421" customFormat="1" ht="18.75" customHeight="1" spans="1:23">
      <c r="A264" s="552" t="s">
        <v>492</v>
      </c>
      <c r="B264" s="553" t="s">
        <v>437</v>
      </c>
      <c r="C264" s="554"/>
      <c r="D264" s="554"/>
      <c r="E264" s="263" t="str">
        <f ca="1" t="shared" si="4"/>
        <v/>
      </c>
      <c r="F264" s="555"/>
      <c r="W264" s="423"/>
    </row>
    <row r="265" s="421" customFormat="1" ht="18.75" customHeight="1" spans="1:23">
      <c r="A265" s="552" t="s">
        <v>493</v>
      </c>
      <c r="B265" s="553" t="s">
        <v>113</v>
      </c>
      <c r="C265" s="554"/>
      <c r="D265" s="554"/>
      <c r="E265" s="263" t="str">
        <f ca="1" t="shared" si="4"/>
        <v/>
      </c>
      <c r="F265" s="555"/>
      <c r="W265" s="423"/>
    </row>
    <row r="266" s="421" customFormat="1" ht="18.75" customHeight="1" spans="1:23">
      <c r="A266" s="552" t="s">
        <v>494</v>
      </c>
      <c r="B266" s="553" t="s">
        <v>495</v>
      </c>
      <c r="C266" s="554"/>
      <c r="D266" s="554"/>
      <c r="E266" s="263" t="str">
        <f ca="1" t="shared" si="4"/>
        <v/>
      </c>
      <c r="F266" s="555"/>
      <c r="W266" s="423"/>
    </row>
    <row r="267" s="421" customFormat="1" ht="18.75" customHeight="1" spans="1:23">
      <c r="A267" s="552" t="s">
        <v>496</v>
      </c>
      <c r="B267" s="553" t="s">
        <v>497</v>
      </c>
      <c r="C267" s="554"/>
      <c r="D267" s="554"/>
      <c r="E267" s="263" t="str">
        <f ca="1" t="shared" si="4"/>
        <v/>
      </c>
      <c r="F267" s="555"/>
      <c r="W267" s="423"/>
    </row>
    <row r="268" s="421" customFormat="1" ht="18.75" customHeight="1" spans="1:23">
      <c r="A268" s="552" t="s">
        <v>498</v>
      </c>
      <c r="B268" s="553" t="s">
        <v>499</v>
      </c>
      <c r="C268" s="554"/>
      <c r="D268" s="554"/>
      <c r="E268" s="263" t="str">
        <f ca="1" t="shared" si="4"/>
        <v/>
      </c>
      <c r="F268" s="555"/>
      <c r="W268" s="423"/>
    </row>
    <row r="269" s="421" customFormat="1" ht="18.75" customHeight="1" spans="1:23">
      <c r="A269" s="552" t="s">
        <v>500</v>
      </c>
      <c r="B269" s="553" t="s">
        <v>501</v>
      </c>
      <c r="C269" s="554"/>
      <c r="D269" s="554"/>
      <c r="E269" s="263" t="str">
        <f ca="1" t="shared" si="4"/>
        <v/>
      </c>
      <c r="F269" s="555"/>
      <c r="W269" s="423"/>
    </row>
    <row r="270" s="421" customFormat="1" ht="18.75" customHeight="1" spans="1:23">
      <c r="A270" s="552" t="s">
        <v>502</v>
      </c>
      <c r="B270" s="553" t="s">
        <v>503</v>
      </c>
      <c r="C270" s="554"/>
      <c r="D270" s="554"/>
      <c r="E270" s="263" t="str">
        <f ca="1" t="shared" si="4"/>
        <v/>
      </c>
      <c r="F270" s="555"/>
      <c r="W270" s="423"/>
    </row>
    <row r="271" s="421" customFormat="1" ht="18.75" customHeight="1" spans="1:23">
      <c r="A271" s="552" t="s">
        <v>504</v>
      </c>
      <c r="B271" s="553" t="s">
        <v>505</v>
      </c>
      <c r="C271" s="554"/>
      <c r="D271" s="554"/>
      <c r="E271" s="263" t="str">
        <f ca="1" t="shared" si="4"/>
        <v/>
      </c>
      <c r="F271" s="555"/>
      <c r="W271" s="423"/>
    </row>
    <row r="272" s="421" customFormat="1" ht="18.75" customHeight="1" spans="1:23">
      <c r="A272" s="552" t="s">
        <v>506</v>
      </c>
      <c r="B272" s="553" t="s">
        <v>503</v>
      </c>
      <c r="C272" s="554"/>
      <c r="D272" s="554"/>
      <c r="E272" s="263" t="str">
        <f ca="1" t="shared" si="4"/>
        <v/>
      </c>
      <c r="F272" s="555"/>
      <c r="W272" s="423"/>
    </row>
    <row r="273" s="421" customFormat="1" ht="18.75" customHeight="1" spans="1:23">
      <c r="A273" s="552" t="s">
        <v>507</v>
      </c>
      <c r="B273" s="553" t="s">
        <v>508</v>
      </c>
      <c r="C273" s="554"/>
      <c r="D273" s="554"/>
      <c r="E273" s="263" t="str">
        <f ca="1" t="shared" si="4"/>
        <v/>
      </c>
      <c r="F273" s="555"/>
      <c r="W273" s="423"/>
    </row>
    <row r="274" s="421" customFormat="1" ht="18.75" customHeight="1" spans="1:23">
      <c r="A274" s="552" t="s">
        <v>509</v>
      </c>
      <c r="B274" s="553" t="s">
        <v>510</v>
      </c>
      <c r="C274" s="554">
        <f>SUM(C275,C285,C307,C314,C326,C335,C349,C358,C367,C375,C383,C392,)</f>
        <v>0</v>
      </c>
      <c r="D274" s="554"/>
      <c r="E274" s="263" t="str">
        <f ca="1" t="shared" si="4"/>
        <v/>
      </c>
      <c r="F274" s="555"/>
      <c r="W274" s="423"/>
    </row>
    <row r="275" s="421" customFormat="1" ht="18.75" customHeight="1" spans="1:23">
      <c r="A275" s="552" t="s">
        <v>511</v>
      </c>
      <c r="B275" s="553" t="s">
        <v>512</v>
      </c>
      <c r="C275" s="554">
        <f>SUM(C276:C284)</f>
        <v>0</v>
      </c>
      <c r="D275" s="554"/>
      <c r="E275" s="263" t="str">
        <f ca="1" t="shared" si="4"/>
        <v/>
      </c>
      <c r="F275" s="555"/>
      <c r="W275" s="423"/>
    </row>
    <row r="276" s="421" customFormat="1" ht="18.75" customHeight="1" spans="1:23">
      <c r="A276" s="552" t="s">
        <v>513</v>
      </c>
      <c r="B276" s="553" t="s">
        <v>514</v>
      </c>
      <c r="C276" s="554"/>
      <c r="D276" s="554"/>
      <c r="E276" s="263" t="str">
        <f ca="1" t="shared" si="4"/>
        <v/>
      </c>
      <c r="F276" s="555"/>
      <c r="W276" s="423"/>
    </row>
    <row r="277" s="421" customFormat="1" ht="18.75" customHeight="1" spans="1:23">
      <c r="A277" s="552" t="s">
        <v>515</v>
      </c>
      <c r="B277" s="553" t="s">
        <v>516</v>
      </c>
      <c r="C277" s="554"/>
      <c r="D277" s="554"/>
      <c r="E277" s="263" t="str">
        <f ca="1" t="shared" si="4"/>
        <v/>
      </c>
      <c r="F277" s="555"/>
      <c r="W277" s="423"/>
    </row>
    <row r="278" s="421" customFormat="1" ht="18.75" customHeight="1" spans="1:23">
      <c r="A278" s="552" t="s">
        <v>517</v>
      </c>
      <c r="B278" s="553" t="s">
        <v>518</v>
      </c>
      <c r="C278" s="554"/>
      <c r="D278" s="554"/>
      <c r="E278" s="263" t="str">
        <f ca="1" t="shared" si="4"/>
        <v/>
      </c>
      <c r="F278" s="555"/>
      <c r="W278" s="423"/>
    </row>
    <row r="279" s="421" customFormat="1" ht="18.75" customHeight="1" spans="1:23">
      <c r="A279" s="552" t="s">
        <v>519</v>
      </c>
      <c r="B279" s="553" t="s">
        <v>520</v>
      </c>
      <c r="C279" s="554"/>
      <c r="D279" s="554"/>
      <c r="E279" s="263" t="str">
        <f ca="1" t="shared" si="4"/>
        <v/>
      </c>
      <c r="F279" s="555"/>
      <c r="W279" s="423"/>
    </row>
    <row r="280" s="421" customFormat="1" ht="18.75" customHeight="1" spans="1:23">
      <c r="A280" s="552" t="s">
        <v>521</v>
      </c>
      <c r="B280" s="553" t="s">
        <v>522</v>
      </c>
      <c r="C280" s="554"/>
      <c r="D280" s="554"/>
      <c r="E280" s="263" t="str">
        <f ca="1" t="shared" si="4"/>
        <v/>
      </c>
      <c r="F280" s="555"/>
      <c r="W280" s="423"/>
    </row>
    <row r="281" s="421" customFormat="1" ht="18.75" customHeight="1" spans="1:23">
      <c r="A281" s="552" t="s">
        <v>523</v>
      </c>
      <c r="B281" s="553" t="s">
        <v>524</v>
      </c>
      <c r="C281" s="554"/>
      <c r="D281" s="554"/>
      <c r="E281" s="263" t="str">
        <f ca="1" t="shared" si="4"/>
        <v/>
      </c>
      <c r="F281" s="555"/>
      <c r="W281" s="423"/>
    </row>
    <row r="282" s="421" customFormat="1" ht="18.75" customHeight="1" spans="1:23">
      <c r="A282" s="552" t="s">
        <v>525</v>
      </c>
      <c r="B282" s="553" t="s">
        <v>526</v>
      </c>
      <c r="C282" s="554"/>
      <c r="D282" s="554"/>
      <c r="E282" s="263" t="str">
        <f ca="1" t="shared" si="4"/>
        <v/>
      </c>
      <c r="F282" s="555"/>
      <c r="W282" s="423"/>
    </row>
    <row r="283" s="421" customFormat="1" ht="18.75" customHeight="1" spans="1:23">
      <c r="A283" s="552" t="s">
        <v>527</v>
      </c>
      <c r="B283" s="553" t="s">
        <v>528</v>
      </c>
      <c r="C283" s="554"/>
      <c r="D283" s="554"/>
      <c r="E283" s="263" t="str">
        <f ca="1" t="shared" si="4"/>
        <v/>
      </c>
      <c r="F283" s="555"/>
      <c r="W283" s="423"/>
    </row>
    <row r="284" s="421" customFormat="1" ht="18.75" customHeight="1" spans="1:23">
      <c r="A284" s="552" t="s">
        <v>529</v>
      </c>
      <c r="B284" s="553" t="s">
        <v>528</v>
      </c>
      <c r="C284" s="554"/>
      <c r="D284" s="554"/>
      <c r="E284" s="263" t="str">
        <f ca="1" t="shared" si="4"/>
        <v/>
      </c>
      <c r="F284" s="555"/>
      <c r="W284" s="423"/>
    </row>
    <row r="285" s="421" customFormat="1" ht="18.75" customHeight="1" spans="1:23">
      <c r="A285" s="552" t="s">
        <v>530</v>
      </c>
      <c r="B285" s="557" t="s">
        <v>531</v>
      </c>
      <c r="C285" s="554">
        <f>SUM(C286:C306)</f>
        <v>0</v>
      </c>
      <c r="D285" s="554"/>
      <c r="E285" s="263" t="str">
        <f ca="1" t="shared" si="4"/>
        <v/>
      </c>
      <c r="F285" s="555"/>
      <c r="W285" s="423"/>
    </row>
    <row r="286" s="421" customFormat="1" ht="18.75" customHeight="1" spans="1:23">
      <c r="A286" s="552" t="s">
        <v>532</v>
      </c>
      <c r="B286" s="553" t="s">
        <v>533</v>
      </c>
      <c r="C286" s="554"/>
      <c r="D286" s="554"/>
      <c r="E286" s="263" t="str">
        <f ca="1" t="shared" si="4"/>
        <v/>
      </c>
      <c r="F286" s="555"/>
      <c r="W286" s="423"/>
    </row>
    <row r="287" s="421" customFormat="1" ht="18.75" customHeight="1" spans="1:23">
      <c r="A287" s="552" t="s">
        <v>534</v>
      </c>
      <c r="B287" s="553" t="s">
        <v>535</v>
      </c>
      <c r="C287" s="554"/>
      <c r="D287" s="554"/>
      <c r="E287" s="263" t="str">
        <f ca="1" t="shared" si="4"/>
        <v/>
      </c>
      <c r="F287" s="555"/>
      <c r="W287" s="423"/>
    </row>
    <row r="288" s="421" customFormat="1" ht="18.75" customHeight="1" spans="1:23">
      <c r="A288" s="552" t="s">
        <v>536</v>
      </c>
      <c r="B288" s="553" t="s">
        <v>537</v>
      </c>
      <c r="C288" s="554"/>
      <c r="D288" s="554"/>
      <c r="E288" s="263" t="str">
        <f ca="1" t="shared" si="4"/>
        <v/>
      </c>
      <c r="F288" s="555"/>
      <c r="W288" s="423"/>
    </row>
    <row r="289" s="421" customFormat="1" ht="18.75" customHeight="1" spans="1:23">
      <c r="A289" s="552" t="s">
        <v>538</v>
      </c>
      <c r="B289" s="553" t="s">
        <v>72</v>
      </c>
      <c r="C289" s="554"/>
      <c r="D289" s="554"/>
      <c r="E289" s="263" t="str">
        <f ca="1" t="shared" si="4"/>
        <v/>
      </c>
      <c r="F289" s="555"/>
      <c r="W289" s="423"/>
    </row>
    <row r="290" s="421" customFormat="1" ht="18.75" customHeight="1" spans="1:23">
      <c r="A290" s="552" t="s">
        <v>539</v>
      </c>
      <c r="B290" s="553" t="s">
        <v>540</v>
      </c>
      <c r="C290" s="554"/>
      <c r="D290" s="554"/>
      <c r="E290" s="263" t="str">
        <f ca="1" t="shared" si="4"/>
        <v/>
      </c>
      <c r="F290" s="555"/>
      <c r="W290" s="423"/>
    </row>
    <row r="291" s="421" customFormat="1" ht="18.75" customHeight="1" spans="1:23">
      <c r="A291" s="552" t="s">
        <v>541</v>
      </c>
      <c r="B291" s="553" t="s">
        <v>540</v>
      </c>
      <c r="C291" s="554"/>
      <c r="D291" s="554"/>
      <c r="E291" s="263" t="str">
        <f ca="1" t="shared" si="4"/>
        <v/>
      </c>
      <c r="F291" s="555"/>
      <c r="W291" s="423"/>
    </row>
    <row r="292" s="421" customFormat="1" ht="18.75" customHeight="1" spans="1:23">
      <c r="A292" s="552" t="s">
        <v>542</v>
      </c>
      <c r="B292" s="553" t="s">
        <v>52</v>
      </c>
      <c r="C292" s="554"/>
      <c r="D292" s="554"/>
      <c r="E292" s="263" t="str">
        <f ca="1" t="shared" si="4"/>
        <v/>
      </c>
      <c r="F292" s="555"/>
      <c r="W292" s="423"/>
    </row>
    <row r="293" s="421" customFormat="1" ht="18.75" customHeight="1" spans="1:23">
      <c r="A293" s="552" t="s">
        <v>543</v>
      </c>
      <c r="B293" s="553" t="s">
        <v>544</v>
      </c>
      <c r="C293" s="554"/>
      <c r="D293" s="554"/>
      <c r="E293" s="263" t="str">
        <f ca="1" t="shared" si="4"/>
        <v/>
      </c>
      <c r="F293" s="555"/>
      <c r="W293" s="423"/>
    </row>
    <row r="294" s="421" customFormat="1" ht="18.75" customHeight="1" spans="1:23">
      <c r="A294" s="552" t="s">
        <v>545</v>
      </c>
      <c r="B294" s="553" t="s">
        <v>544</v>
      </c>
      <c r="C294" s="554"/>
      <c r="D294" s="554"/>
      <c r="E294" s="263" t="str">
        <f ca="1" t="shared" si="4"/>
        <v/>
      </c>
      <c r="F294" s="555"/>
      <c r="W294" s="423"/>
    </row>
    <row r="295" s="421" customFormat="1" ht="18.75" customHeight="1" spans="1:23">
      <c r="A295" s="552" t="s">
        <v>546</v>
      </c>
      <c r="B295" s="553" t="s">
        <v>547</v>
      </c>
      <c r="C295" s="554"/>
      <c r="D295" s="554"/>
      <c r="E295" s="263" t="str">
        <f ca="1" t="shared" si="4"/>
        <v/>
      </c>
      <c r="F295" s="555"/>
      <c r="W295" s="423"/>
    </row>
    <row r="296" s="421" customFormat="1" ht="18.75" customHeight="1" spans="1:23">
      <c r="A296" s="552" t="s">
        <v>548</v>
      </c>
      <c r="B296" s="553" t="s">
        <v>547</v>
      </c>
      <c r="C296" s="554"/>
      <c r="D296" s="554"/>
      <c r="E296" s="263" t="str">
        <f ca="1" t="shared" si="4"/>
        <v/>
      </c>
      <c r="F296" s="555"/>
      <c r="W296" s="423"/>
    </row>
    <row r="297" s="421" customFormat="1" ht="18.75" customHeight="1" spans="1:23">
      <c r="A297" s="552" t="s">
        <v>549</v>
      </c>
      <c r="B297" s="553" t="s">
        <v>550</v>
      </c>
      <c r="C297" s="554"/>
      <c r="D297" s="554"/>
      <c r="E297" s="263" t="str">
        <f ca="1" t="shared" si="4"/>
        <v/>
      </c>
      <c r="F297" s="555"/>
      <c r="W297" s="423"/>
    </row>
    <row r="298" s="421" customFormat="1" ht="18.75" customHeight="1" spans="1:23">
      <c r="A298" s="552" t="s">
        <v>551</v>
      </c>
      <c r="B298" s="553" t="s">
        <v>550</v>
      </c>
      <c r="C298" s="554"/>
      <c r="D298" s="554"/>
      <c r="E298" s="263" t="str">
        <f ca="1" t="shared" si="4"/>
        <v/>
      </c>
      <c r="F298" s="555"/>
      <c r="W298" s="423"/>
    </row>
    <row r="299" s="421" customFormat="1" ht="18.75" customHeight="1" spans="1:23">
      <c r="A299" s="552" t="s">
        <v>552</v>
      </c>
      <c r="B299" s="557" t="s">
        <v>553</v>
      </c>
      <c r="C299" s="554"/>
      <c r="D299" s="554"/>
      <c r="E299" s="263" t="str">
        <f ca="1" t="shared" si="4"/>
        <v/>
      </c>
      <c r="F299" s="555"/>
      <c r="W299" s="423"/>
    </row>
    <row r="300" s="421" customFormat="1" ht="18.75" customHeight="1" spans="1:23">
      <c r="A300" s="552" t="s">
        <v>554</v>
      </c>
      <c r="B300" s="558" t="s">
        <v>555</v>
      </c>
      <c r="C300" s="554"/>
      <c r="D300" s="554"/>
      <c r="E300" s="263" t="str">
        <f ca="1" t="shared" si="4"/>
        <v/>
      </c>
      <c r="F300" s="555"/>
      <c r="W300" s="423"/>
    </row>
    <row r="301" s="421" customFormat="1" ht="18.75" customHeight="1" spans="1:23">
      <c r="A301" s="552" t="s">
        <v>556</v>
      </c>
      <c r="B301" s="553" t="s">
        <v>557</v>
      </c>
      <c r="C301" s="554"/>
      <c r="D301" s="554"/>
      <c r="E301" s="263" t="str">
        <f ca="1" t="shared" si="4"/>
        <v/>
      </c>
      <c r="F301" s="555"/>
      <c r="W301" s="423"/>
    </row>
    <row r="302" s="421" customFormat="1" ht="18.75" customHeight="1" spans="1:23">
      <c r="A302" s="552" t="s">
        <v>558</v>
      </c>
      <c r="B302" s="558" t="s">
        <v>559</v>
      </c>
      <c r="C302" s="554"/>
      <c r="D302" s="554"/>
      <c r="E302" s="263" t="str">
        <f ca="1" t="shared" si="4"/>
        <v/>
      </c>
      <c r="F302" s="555"/>
      <c r="W302" s="423"/>
    </row>
    <row r="303" s="421" customFormat="1" ht="18.75" customHeight="1" spans="1:23">
      <c r="A303" s="552" t="s">
        <v>560</v>
      </c>
      <c r="B303" s="553" t="s">
        <v>561</v>
      </c>
      <c r="C303" s="554"/>
      <c r="D303" s="554"/>
      <c r="E303" s="263" t="str">
        <f ca="1" t="shared" si="4"/>
        <v/>
      </c>
      <c r="F303" s="555"/>
      <c r="W303" s="423"/>
    </row>
    <row r="304" s="421" customFormat="1" ht="18.75" customHeight="1" spans="1:23">
      <c r="A304" s="552" t="s">
        <v>562</v>
      </c>
      <c r="B304" s="553" t="s">
        <v>563</v>
      </c>
      <c r="C304" s="554"/>
      <c r="D304" s="554"/>
      <c r="E304" s="263" t="str">
        <f ca="1" t="shared" si="4"/>
        <v/>
      </c>
      <c r="F304" s="555"/>
      <c r="W304" s="423"/>
    </row>
    <row r="305" s="421" customFormat="1" ht="18.75" customHeight="1" spans="1:23">
      <c r="A305" s="552" t="s">
        <v>564</v>
      </c>
      <c r="B305" s="558" t="s">
        <v>565</v>
      </c>
      <c r="C305" s="554"/>
      <c r="D305" s="554"/>
      <c r="E305" s="263" t="str">
        <f ca="1" t="shared" si="4"/>
        <v/>
      </c>
      <c r="F305" s="555"/>
      <c r="W305" s="423"/>
    </row>
    <row r="306" s="421" customFormat="1" ht="18.75" customHeight="1" spans="1:23">
      <c r="A306" s="552" t="s">
        <v>566</v>
      </c>
      <c r="B306" s="553" t="s">
        <v>567</v>
      </c>
      <c r="C306" s="554"/>
      <c r="D306" s="554"/>
      <c r="E306" s="263" t="str">
        <f ca="1" t="shared" si="4"/>
        <v/>
      </c>
      <c r="F306" s="555"/>
      <c r="W306" s="423"/>
    </row>
    <row r="307" s="421" customFormat="1" ht="18.75" customHeight="1" spans="1:23">
      <c r="A307" s="552" t="s">
        <v>568</v>
      </c>
      <c r="B307" s="553" t="s">
        <v>569</v>
      </c>
      <c r="C307" s="554"/>
      <c r="D307" s="554"/>
      <c r="E307" s="263" t="str">
        <f ca="1" t="shared" si="4"/>
        <v/>
      </c>
      <c r="F307" s="555"/>
      <c r="W307" s="423"/>
    </row>
    <row r="308" s="421" customFormat="1" ht="18.75" customHeight="1" spans="1:23">
      <c r="A308" s="552" t="s">
        <v>570</v>
      </c>
      <c r="B308" s="553" t="s">
        <v>571</v>
      </c>
      <c r="C308" s="554"/>
      <c r="D308" s="554"/>
      <c r="E308" s="263" t="str">
        <f ca="1" t="shared" si="4"/>
        <v/>
      </c>
      <c r="F308" s="555"/>
      <c r="W308" s="423"/>
    </row>
    <row r="309" s="421" customFormat="1" ht="18.75" customHeight="1" spans="1:23">
      <c r="A309" s="552" t="s">
        <v>572</v>
      </c>
      <c r="B309" s="557" t="s">
        <v>573</v>
      </c>
      <c r="C309" s="554"/>
      <c r="D309" s="554"/>
      <c r="E309" s="263" t="str">
        <f ca="1" t="shared" si="4"/>
        <v/>
      </c>
      <c r="F309" s="555"/>
      <c r="W309" s="423"/>
    </row>
    <row r="310" s="421" customFormat="1" ht="18.75" customHeight="1" spans="1:23">
      <c r="A310" s="552" t="s">
        <v>574</v>
      </c>
      <c r="B310" s="558" t="s">
        <v>573</v>
      </c>
      <c r="C310" s="554"/>
      <c r="D310" s="554"/>
      <c r="E310" s="263" t="str">
        <f ca="1" t="shared" si="4"/>
        <v/>
      </c>
      <c r="F310" s="555"/>
      <c r="W310" s="423"/>
    </row>
    <row r="311" s="421" customFormat="1" ht="18.75" customHeight="1" spans="1:23">
      <c r="A311" s="552" t="s">
        <v>575</v>
      </c>
      <c r="B311" s="553" t="s">
        <v>53</v>
      </c>
      <c r="C311" s="554">
        <v>709</v>
      </c>
      <c r="D311" s="554">
        <v>698</v>
      </c>
      <c r="E311" s="263">
        <f ca="1" t="shared" si="4"/>
        <v>98.45</v>
      </c>
      <c r="F311" s="555"/>
      <c r="W311" s="423"/>
    </row>
    <row r="312" s="421" customFormat="1" ht="18.75" customHeight="1" spans="1:23">
      <c r="A312" s="552" t="s">
        <v>576</v>
      </c>
      <c r="B312" s="557" t="s">
        <v>577</v>
      </c>
      <c r="C312" s="554">
        <v>465</v>
      </c>
      <c r="D312" s="554">
        <v>494</v>
      </c>
      <c r="E312" s="263">
        <f ca="1" t="shared" si="4"/>
        <v>106.24</v>
      </c>
      <c r="F312" s="555"/>
      <c r="W312" s="423"/>
    </row>
    <row r="313" s="421" customFormat="1" ht="18.75" customHeight="1" spans="1:23">
      <c r="A313" s="552" t="s">
        <v>578</v>
      </c>
      <c r="B313" s="558" t="s">
        <v>579</v>
      </c>
      <c r="C313" s="554"/>
      <c r="D313" s="554"/>
      <c r="E313" s="263" t="str">
        <f ca="1" t="shared" si="4"/>
        <v/>
      </c>
      <c r="F313" s="555"/>
      <c r="W313" s="423"/>
    </row>
    <row r="314" s="421" customFormat="1" ht="18.75" customHeight="1" spans="1:23">
      <c r="A314" s="552" t="s">
        <v>580</v>
      </c>
      <c r="B314" s="553" t="s">
        <v>581</v>
      </c>
      <c r="C314" s="554"/>
      <c r="D314" s="554"/>
      <c r="E314" s="263" t="str">
        <f ca="1" t="shared" si="4"/>
        <v/>
      </c>
      <c r="F314" s="555"/>
      <c r="W314" s="423"/>
    </row>
    <row r="315" s="421" customFormat="1" ht="18.75" customHeight="1" spans="1:23">
      <c r="A315" s="552" t="s">
        <v>582</v>
      </c>
      <c r="B315" s="558" t="s">
        <v>583</v>
      </c>
      <c r="C315" s="554">
        <v>465</v>
      </c>
      <c r="D315" s="554">
        <v>494</v>
      </c>
      <c r="E315" s="263">
        <f ca="1" t="shared" si="4"/>
        <v>106.24</v>
      </c>
      <c r="F315" s="555"/>
      <c r="W315" s="423"/>
    </row>
    <row r="316" s="421" customFormat="1" ht="18.75" customHeight="1" spans="1:23">
      <c r="A316" s="552" t="s">
        <v>584</v>
      </c>
      <c r="B316" s="553" t="s">
        <v>585</v>
      </c>
      <c r="C316" s="554"/>
      <c r="D316" s="554"/>
      <c r="E316" s="263" t="str">
        <f ca="1" t="shared" si="4"/>
        <v/>
      </c>
      <c r="F316" s="555"/>
      <c r="W316" s="423"/>
    </row>
    <row r="317" s="421" customFormat="1" ht="18.75" customHeight="1" spans="1:23">
      <c r="A317" s="552" t="s">
        <v>586</v>
      </c>
      <c r="B317" s="553" t="s">
        <v>587</v>
      </c>
      <c r="C317" s="554"/>
      <c r="D317" s="554"/>
      <c r="E317" s="263" t="str">
        <f ca="1" t="shared" si="4"/>
        <v/>
      </c>
      <c r="F317" s="555"/>
      <c r="W317" s="423"/>
    </row>
    <row r="318" s="421" customFormat="1" ht="18.75" customHeight="1" spans="1:23">
      <c r="A318" s="552" t="s">
        <v>588</v>
      </c>
      <c r="B318" s="558" t="s">
        <v>589</v>
      </c>
      <c r="C318" s="554"/>
      <c r="D318" s="554"/>
      <c r="E318" s="263" t="str">
        <f ca="1" t="shared" si="4"/>
        <v/>
      </c>
      <c r="F318" s="555"/>
      <c r="W318" s="423"/>
    </row>
    <row r="319" s="421" customFormat="1" ht="18.75" customHeight="1" spans="1:23">
      <c r="A319" s="552" t="s">
        <v>590</v>
      </c>
      <c r="B319" s="553" t="s">
        <v>591</v>
      </c>
      <c r="C319" s="554"/>
      <c r="D319" s="554"/>
      <c r="E319" s="263" t="str">
        <f ca="1" t="shared" si="4"/>
        <v/>
      </c>
      <c r="F319" s="555"/>
      <c r="W319" s="423"/>
    </row>
    <row r="320" s="421" customFormat="1" ht="18.75" customHeight="1" spans="1:23">
      <c r="A320" s="552" t="s">
        <v>592</v>
      </c>
      <c r="B320" s="553" t="s">
        <v>593</v>
      </c>
      <c r="C320" s="554"/>
      <c r="D320" s="554"/>
      <c r="E320" s="263" t="str">
        <f ca="1" t="shared" si="4"/>
        <v/>
      </c>
      <c r="F320" s="555"/>
      <c r="W320" s="423"/>
    </row>
    <row r="321" s="421" customFormat="1" ht="18.75" customHeight="1" spans="1:23">
      <c r="A321" s="552" t="s">
        <v>594</v>
      </c>
      <c r="B321" s="553" t="s">
        <v>595</v>
      </c>
      <c r="C321" s="554"/>
      <c r="D321" s="554"/>
      <c r="E321" s="263" t="str">
        <f ca="1" t="shared" si="4"/>
        <v/>
      </c>
      <c r="F321" s="555"/>
      <c r="W321" s="423"/>
    </row>
    <row r="322" s="421" customFormat="1" ht="18.75" customHeight="1" spans="1:23">
      <c r="A322" s="552" t="s">
        <v>596</v>
      </c>
      <c r="B322" s="557" t="s">
        <v>597</v>
      </c>
      <c r="C322" s="554">
        <v>244</v>
      </c>
      <c r="D322" s="554">
        <v>204</v>
      </c>
      <c r="E322" s="263">
        <f ca="1" t="shared" si="4"/>
        <v>83.61</v>
      </c>
      <c r="F322" s="555"/>
      <c r="W322" s="423"/>
    </row>
    <row r="323" s="421" customFormat="1" ht="18.75" customHeight="1" spans="1:23">
      <c r="A323" s="552" t="s">
        <v>598</v>
      </c>
      <c r="B323" s="558" t="s">
        <v>95</v>
      </c>
      <c r="C323" s="554"/>
      <c r="D323" s="554"/>
      <c r="E323" s="263" t="str">
        <f ca="1" t="shared" si="4"/>
        <v/>
      </c>
      <c r="F323" s="555"/>
      <c r="W323" s="423"/>
    </row>
    <row r="324" s="421" customFormat="1" ht="18.75" customHeight="1" spans="1:23">
      <c r="A324" s="552" t="s">
        <v>599</v>
      </c>
      <c r="B324" s="553" t="s">
        <v>97</v>
      </c>
      <c r="C324" s="554"/>
      <c r="D324" s="554"/>
      <c r="E324" s="263" t="str">
        <f ca="1" t="shared" si="4"/>
        <v/>
      </c>
      <c r="F324" s="555"/>
      <c r="W324" s="423"/>
    </row>
    <row r="325" s="421" customFormat="1" ht="18.75" customHeight="1" spans="1:23">
      <c r="A325" s="552" t="s">
        <v>600</v>
      </c>
      <c r="B325" s="553" t="s">
        <v>99</v>
      </c>
      <c r="C325" s="554"/>
      <c r="D325" s="554"/>
      <c r="E325" s="263" t="str">
        <f ca="1" t="shared" si="4"/>
        <v/>
      </c>
      <c r="F325" s="555"/>
      <c r="W325" s="423"/>
    </row>
    <row r="326" s="421" customFormat="1" ht="18.75" customHeight="1" spans="1:23">
      <c r="A326" s="552" t="s">
        <v>601</v>
      </c>
      <c r="B326" s="558" t="s">
        <v>602</v>
      </c>
      <c r="C326" s="554">
        <f>SUM(C327:C334)</f>
        <v>0</v>
      </c>
      <c r="D326" s="554"/>
      <c r="E326" s="263" t="str">
        <f ca="1" t="shared" ref="E326:E389" si="5">IFERROR(ROUND(D326/C326*100,2),"")</f>
        <v/>
      </c>
      <c r="F326" s="555"/>
      <c r="W326" s="423"/>
    </row>
    <row r="327" s="421" customFormat="1" ht="18.75" customHeight="1" spans="1:23">
      <c r="A327" s="552" t="s">
        <v>603</v>
      </c>
      <c r="B327" s="558" t="s">
        <v>604</v>
      </c>
      <c r="C327" s="554"/>
      <c r="D327" s="554"/>
      <c r="E327" s="263" t="str">
        <f ca="1" t="shared" si="5"/>
        <v/>
      </c>
      <c r="F327" s="555"/>
      <c r="W327" s="423"/>
    </row>
    <row r="328" s="421" customFormat="1" ht="18.75" customHeight="1" spans="1:23">
      <c r="A328" s="552" t="s">
        <v>605</v>
      </c>
      <c r="B328" s="558" t="s">
        <v>606</v>
      </c>
      <c r="C328" s="554"/>
      <c r="D328" s="554"/>
      <c r="E328" s="263" t="str">
        <f ca="1" t="shared" si="5"/>
        <v/>
      </c>
      <c r="F328" s="555"/>
      <c r="W328" s="423"/>
    </row>
    <row r="329" s="421" customFormat="1" ht="18.75" customHeight="1" spans="1:23">
      <c r="A329" s="552" t="s">
        <v>607</v>
      </c>
      <c r="B329" s="558" t="s">
        <v>608</v>
      </c>
      <c r="C329" s="554"/>
      <c r="D329" s="554"/>
      <c r="E329" s="263" t="str">
        <f ca="1" t="shared" si="5"/>
        <v/>
      </c>
      <c r="F329" s="555"/>
      <c r="W329" s="423"/>
    </row>
    <row r="330" s="421" customFormat="1" ht="18.75" customHeight="1" spans="1:23">
      <c r="A330" s="552" t="s">
        <v>609</v>
      </c>
      <c r="B330" s="558" t="s">
        <v>610</v>
      </c>
      <c r="C330" s="554"/>
      <c r="D330" s="554"/>
      <c r="E330" s="263" t="str">
        <f ca="1" t="shared" si="5"/>
        <v/>
      </c>
      <c r="F330" s="555"/>
      <c r="W330" s="423"/>
    </row>
    <row r="331" s="421" customFormat="1" ht="18.75" customHeight="1" spans="1:23">
      <c r="A331" s="552" t="s">
        <v>611</v>
      </c>
      <c r="B331" s="553" t="s">
        <v>612</v>
      </c>
      <c r="C331" s="554"/>
      <c r="D331" s="554"/>
      <c r="E331" s="263" t="str">
        <f ca="1" t="shared" si="5"/>
        <v/>
      </c>
      <c r="F331" s="555"/>
      <c r="W331" s="423"/>
    </row>
    <row r="332" s="421" customFormat="1" ht="18.75" customHeight="1" spans="1:23">
      <c r="A332" s="552" t="s">
        <v>613</v>
      </c>
      <c r="B332" s="553" t="s">
        <v>614</v>
      </c>
      <c r="C332" s="554"/>
      <c r="D332" s="554"/>
      <c r="E332" s="263" t="str">
        <f ca="1" t="shared" si="5"/>
        <v/>
      </c>
      <c r="F332" s="555"/>
      <c r="W332" s="423"/>
    </row>
    <row r="333" s="421" customFormat="1" ht="18.75" customHeight="1" spans="1:23">
      <c r="A333" s="552" t="s">
        <v>615</v>
      </c>
      <c r="B333" s="558" t="s">
        <v>616</v>
      </c>
      <c r="C333" s="554"/>
      <c r="D333" s="554"/>
      <c r="E333" s="263" t="str">
        <f ca="1" t="shared" si="5"/>
        <v/>
      </c>
      <c r="F333" s="555"/>
      <c r="W333" s="423"/>
    </row>
    <row r="334" s="421" customFormat="1" ht="18.75" customHeight="1" spans="1:23">
      <c r="A334" s="552" t="s">
        <v>617</v>
      </c>
      <c r="B334" s="558" t="s">
        <v>618</v>
      </c>
      <c r="C334" s="554"/>
      <c r="D334" s="554"/>
      <c r="E334" s="263" t="str">
        <f ca="1" t="shared" si="5"/>
        <v/>
      </c>
      <c r="F334" s="555"/>
      <c r="W334" s="423"/>
    </row>
    <row r="335" s="421" customFormat="1" ht="18.75" customHeight="1" spans="1:23">
      <c r="A335" s="552" t="s">
        <v>619</v>
      </c>
      <c r="B335" s="553" t="s">
        <v>620</v>
      </c>
      <c r="C335" s="554"/>
      <c r="D335" s="554"/>
      <c r="E335" s="263" t="str">
        <f ca="1" t="shared" si="5"/>
        <v/>
      </c>
      <c r="F335" s="555"/>
      <c r="W335" s="423"/>
    </row>
    <row r="336" s="421" customFormat="1" ht="18.75" customHeight="1" spans="1:23">
      <c r="A336" s="552" t="s">
        <v>621</v>
      </c>
      <c r="B336" s="558" t="s">
        <v>622</v>
      </c>
      <c r="C336" s="554"/>
      <c r="D336" s="554"/>
      <c r="E336" s="263" t="str">
        <f ca="1" t="shared" si="5"/>
        <v/>
      </c>
      <c r="F336" s="555"/>
      <c r="W336" s="423"/>
    </row>
    <row r="337" s="421" customFormat="1" ht="18.75" customHeight="1" spans="1:23">
      <c r="A337" s="552" t="s">
        <v>623</v>
      </c>
      <c r="B337" s="558" t="s">
        <v>624</v>
      </c>
      <c r="C337" s="554"/>
      <c r="D337" s="554"/>
      <c r="E337" s="263" t="str">
        <f ca="1" t="shared" si="5"/>
        <v/>
      </c>
      <c r="F337" s="555"/>
      <c r="W337" s="423"/>
    </row>
    <row r="338" s="421" customFormat="1" ht="18.75" customHeight="1" spans="1:23">
      <c r="A338" s="552" t="s">
        <v>625</v>
      </c>
      <c r="B338" s="553" t="s">
        <v>626</v>
      </c>
      <c r="C338" s="554"/>
      <c r="D338" s="554"/>
      <c r="E338" s="263" t="str">
        <f ca="1" t="shared" si="5"/>
        <v/>
      </c>
      <c r="F338" s="555"/>
      <c r="W338" s="423"/>
    </row>
    <row r="339" s="421" customFormat="1" ht="18.75" customHeight="1" spans="1:23">
      <c r="A339" s="552" t="s">
        <v>627</v>
      </c>
      <c r="B339" s="558" t="s">
        <v>628</v>
      </c>
      <c r="C339" s="554"/>
      <c r="D339" s="554"/>
      <c r="E339" s="263" t="str">
        <f ca="1" t="shared" si="5"/>
        <v/>
      </c>
      <c r="F339" s="555"/>
      <c r="W339" s="423"/>
    </row>
    <row r="340" s="421" customFormat="1" ht="18.75" customHeight="1" spans="1:23">
      <c r="A340" s="552" t="s">
        <v>629</v>
      </c>
      <c r="B340" s="558" t="s">
        <v>630</v>
      </c>
      <c r="C340" s="554"/>
      <c r="D340" s="554"/>
      <c r="E340" s="263" t="str">
        <f ca="1" t="shared" si="5"/>
        <v/>
      </c>
      <c r="F340" s="555"/>
      <c r="W340" s="423"/>
    </row>
    <row r="341" s="421" customFormat="1" ht="18.75" customHeight="1" spans="1:23">
      <c r="A341" s="552" t="s">
        <v>631</v>
      </c>
      <c r="B341" s="553" t="s">
        <v>200</v>
      </c>
      <c r="C341" s="554"/>
      <c r="D341" s="554"/>
      <c r="E341" s="263" t="str">
        <f ca="1" t="shared" si="5"/>
        <v/>
      </c>
      <c r="F341" s="555"/>
      <c r="W341" s="423"/>
    </row>
    <row r="342" s="421" customFormat="1" ht="18.75" customHeight="1" spans="1:23">
      <c r="A342" s="552" t="s">
        <v>632</v>
      </c>
      <c r="B342" s="558" t="s">
        <v>113</v>
      </c>
      <c r="C342" s="554"/>
      <c r="D342" s="554"/>
      <c r="E342" s="263" t="str">
        <f ca="1" t="shared" si="5"/>
        <v/>
      </c>
      <c r="F342" s="555"/>
      <c r="W342" s="423"/>
    </row>
    <row r="343" s="421" customFormat="1" ht="18.75" customHeight="1" spans="1:23">
      <c r="A343" s="552" t="s">
        <v>633</v>
      </c>
      <c r="B343" s="558" t="s">
        <v>634</v>
      </c>
      <c r="C343" s="554">
        <v>244</v>
      </c>
      <c r="D343" s="554">
        <v>204</v>
      </c>
      <c r="E343" s="263">
        <f ca="1" t="shared" si="5"/>
        <v>83.61</v>
      </c>
      <c r="F343" s="555"/>
      <c r="W343" s="423"/>
    </row>
    <row r="344" s="421" customFormat="1" ht="18.75" customHeight="1" spans="1:23">
      <c r="A344" s="552" t="s">
        <v>635</v>
      </c>
      <c r="B344" s="553" t="s">
        <v>636</v>
      </c>
      <c r="C344" s="554"/>
      <c r="D344" s="554"/>
      <c r="E344" s="263" t="str">
        <f ca="1" t="shared" si="5"/>
        <v/>
      </c>
      <c r="F344" s="555"/>
      <c r="W344" s="423"/>
    </row>
    <row r="345" s="421" customFormat="1" ht="18.75" customHeight="1" spans="1:23">
      <c r="A345" s="552" t="s">
        <v>637</v>
      </c>
      <c r="B345" s="553" t="s">
        <v>95</v>
      </c>
      <c r="C345" s="554"/>
      <c r="D345" s="554"/>
      <c r="E345" s="263" t="str">
        <f ca="1" t="shared" si="5"/>
        <v/>
      </c>
      <c r="F345" s="555"/>
      <c r="W345" s="423"/>
    </row>
    <row r="346" s="421" customFormat="1" ht="18.75" customHeight="1" spans="1:23">
      <c r="A346" s="552" t="s">
        <v>638</v>
      </c>
      <c r="B346" s="553" t="s">
        <v>97</v>
      </c>
      <c r="C346" s="554"/>
      <c r="D346" s="554"/>
      <c r="E346" s="263" t="str">
        <f ca="1" t="shared" si="5"/>
        <v/>
      </c>
      <c r="F346" s="555"/>
      <c r="W346" s="423"/>
    </row>
    <row r="347" s="421" customFormat="1" ht="18.75" customHeight="1" spans="1:23">
      <c r="A347" s="552" t="s">
        <v>639</v>
      </c>
      <c r="B347" s="553" t="s">
        <v>99</v>
      </c>
      <c r="C347" s="554"/>
      <c r="D347" s="554"/>
      <c r="E347" s="263" t="str">
        <f ca="1" t="shared" si="5"/>
        <v/>
      </c>
      <c r="F347" s="555"/>
      <c r="W347" s="423"/>
    </row>
    <row r="348" s="421" customFormat="1" ht="18.75" customHeight="1" spans="1:23">
      <c r="A348" s="552" t="s">
        <v>640</v>
      </c>
      <c r="B348" s="553" t="s">
        <v>641</v>
      </c>
      <c r="C348" s="554"/>
      <c r="D348" s="554"/>
      <c r="E348" s="263" t="str">
        <f ca="1" t="shared" si="5"/>
        <v/>
      </c>
      <c r="F348" s="555"/>
      <c r="W348" s="423"/>
    </row>
    <row r="349" s="421" customFormat="1" ht="18.75" customHeight="1" spans="1:23">
      <c r="A349" s="552" t="s">
        <v>642</v>
      </c>
      <c r="B349" s="553" t="s">
        <v>113</v>
      </c>
      <c r="C349" s="554">
        <f>SUM(C350:C357)</f>
        <v>0</v>
      </c>
      <c r="D349" s="554"/>
      <c r="E349" s="263" t="str">
        <f ca="1" t="shared" si="5"/>
        <v/>
      </c>
      <c r="F349" s="555"/>
      <c r="W349" s="423"/>
    </row>
    <row r="350" s="421" customFormat="1" ht="18.75" customHeight="1" spans="1:23">
      <c r="A350" s="552" t="s">
        <v>643</v>
      </c>
      <c r="B350" s="553" t="s">
        <v>644</v>
      </c>
      <c r="C350" s="554"/>
      <c r="D350" s="554"/>
      <c r="E350" s="263" t="str">
        <f ca="1" t="shared" si="5"/>
        <v/>
      </c>
      <c r="F350" s="555"/>
      <c r="W350" s="423"/>
    </row>
    <row r="351" s="421" customFormat="1" ht="18.75" customHeight="1" spans="1:23">
      <c r="A351" s="552" t="s">
        <v>645</v>
      </c>
      <c r="B351" s="557" t="s">
        <v>646</v>
      </c>
      <c r="C351" s="554"/>
      <c r="D351" s="554"/>
      <c r="E351" s="263" t="str">
        <f ca="1" t="shared" si="5"/>
        <v/>
      </c>
      <c r="F351" s="555"/>
      <c r="W351" s="423"/>
    </row>
    <row r="352" s="421" customFormat="1" ht="18.75" customHeight="1" spans="1:23">
      <c r="A352" s="552" t="s">
        <v>647</v>
      </c>
      <c r="B352" s="558" t="s">
        <v>95</v>
      </c>
      <c r="C352" s="554"/>
      <c r="D352" s="554"/>
      <c r="E352" s="263" t="str">
        <f ca="1" t="shared" si="5"/>
        <v/>
      </c>
      <c r="F352" s="555"/>
      <c r="W352" s="423"/>
    </row>
    <row r="353" s="421" customFormat="1" ht="18.75" customHeight="1" spans="1:23">
      <c r="A353" s="552" t="s">
        <v>648</v>
      </c>
      <c r="B353" s="558" t="s">
        <v>97</v>
      </c>
      <c r="C353" s="554"/>
      <c r="D353" s="554"/>
      <c r="E353" s="263" t="str">
        <f ca="1" t="shared" si="5"/>
        <v/>
      </c>
      <c r="F353" s="555"/>
      <c r="W353" s="423"/>
    </row>
    <row r="354" s="421" customFormat="1" ht="18.75" customHeight="1" spans="1:23">
      <c r="A354" s="552" t="s">
        <v>649</v>
      </c>
      <c r="B354" s="553" t="s">
        <v>99</v>
      </c>
      <c r="C354" s="554"/>
      <c r="D354" s="554"/>
      <c r="E354" s="263" t="str">
        <f ca="1" t="shared" si="5"/>
        <v/>
      </c>
      <c r="F354" s="555"/>
      <c r="W354" s="423"/>
    </row>
    <row r="355" s="421" customFormat="1" ht="18.75" customHeight="1" spans="1:23">
      <c r="A355" s="552" t="s">
        <v>650</v>
      </c>
      <c r="B355" s="553" t="s">
        <v>651</v>
      </c>
      <c r="C355" s="554"/>
      <c r="D355" s="554"/>
      <c r="E355" s="263" t="str">
        <f ca="1" t="shared" si="5"/>
        <v/>
      </c>
      <c r="F355" s="555"/>
      <c r="W355" s="423"/>
    </row>
    <row r="356" s="421" customFormat="1" ht="18.75" customHeight="1" spans="1:23">
      <c r="A356" s="552" t="s">
        <v>652</v>
      </c>
      <c r="B356" s="553" t="s">
        <v>653</v>
      </c>
      <c r="C356" s="554"/>
      <c r="D356" s="554"/>
      <c r="E356" s="263" t="str">
        <f ca="1" t="shared" si="5"/>
        <v/>
      </c>
      <c r="F356" s="555"/>
      <c r="W356" s="423"/>
    </row>
    <row r="357" s="421" customFormat="1" ht="18.75" customHeight="1" spans="1:23">
      <c r="A357" s="552" t="s">
        <v>654</v>
      </c>
      <c r="B357" s="558" t="s">
        <v>655</v>
      </c>
      <c r="C357" s="554"/>
      <c r="D357" s="554"/>
      <c r="E357" s="263" t="str">
        <f ca="1" t="shared" si="5"/>
        <v/>
      </c>
      <c r="F357" s="555"/>
      <c r="W357" s="423"/>
    </row>
    <row r="358" s="421" customFormat="1" ht="18.75" customHeight="1" spans="1:23">
      <c r="A358" s="552" t="s">
        <v>656</v>
      </c>
      <c r="B358" s="553" t="s">
        <v>657</v>
      </c>
      <c r="C358" s="554">
        <f>SUM(C359:C366)</f>
        <v>0</v>
      </c>
      <c r="D358" s="554"/>
      <c r="E358" s="263" t="str">
        <f ca="1" t="shared" si="5"/>
        <v/>
      </c>
      <c r="F358" s="555"/>
      <c r="W358" s="423"/>
    </row>
    <row r="359" s="421" customFormat="1" ht="18.75" customHeight="1" spans="1:23">
      <c r="A359" s="552" t="s">
        <v>658</v>
      </c>
      <c r="B359" s="553" t="s">
        <v>659</v>
      </c>
      <c r="C359" s="554"/>
      <c r="D359" s="554"/>
      <c r="E359" s="263" t="str">
        <f ca="1" t="shared" si="5"/>
        <v/>
      </c>
      <c r="F359" s="555"/>
      <c r="W359" s="423"/>
    </row>
    <row r="360" s="421" customFormat="1" ht="18.75" customHeight="1" spans="1:23">
      <c r="A360" s="552" t="s">
        <v>660</v>
      </c>
      <c r="B360" s="553" t="s">
        <v>661</v>
      </c>
      <c r="C360" s="554"/>
      <c r="D360" s="554"/>
      <c r="E360" s="263" t="str">
        <f ca="1" t="shared" si="5"/>
        <v/>
      </c>
      <c r="F360" s="555"/>
      <c r="W360" s="423"/>
    </row>
    <row r="361" s="421" customFormat="1" ht="18.75" customHeight="1" spans="1:23">
      <c r="A361" s="552" t="s">
        <v>662</v>
      </c>
      <c r="B361" s="553" t="s">
        <v>113</v>
      </c>
      <c r="C361" s="554"/>
      <c r="D361" s="554"/>
      <c r="E361" s="263" t="str">
        <f ca="1" t="shared" si="5"/>
        <v/>
      </c>
      <c r="F361" s="555"/>
      <c r="W361" s="423"/>
    </row>
    <row r="362" s="421" customFormat="1" ht="18.75" customHeight="1" spans="1:23">
      <c r="A362" s="552" t="s">
        <v>663</v>
      </c>
      <c r="B362" s="558" t="s">
        <v>664</v>
      </c>
      <c r="C362" s="554"/>
      <c r="D362" s="554"/>
      <c r="E362" s="263" t="str">
        <f ca="1" t="shared" si="5"/>
        <v/>
      </c>
      <c r="F362" s="555"/>
      <c r="W362" s="423"/>
    </row>
    <row r="363" s="421" customFormat="1" ht="18.75" customHeight="1" spans="1:23">
      <c r="A363" s="552" t="s">
        <v>665</v>
      </c>
      <c r="B363" s="557" t="s">
        <v>666</v>
      </c>
      <c r="C363" s="554"/>
      <c r="D363" s="554"/>
      <c r="E363" s="263" t="str">
        <f ca="1" t="shared" si="5"/>
        <v/>
      </c>
      <c r="F363" s="555"/>
      <c r="W363" s="423"/>
    </row>
    <row r="364" s="421" customFormat="1" ht="18.75" customHeight="1" spans="1:23">
      <c r="A364" s="552" t="s">
        <v>667</v>
      </c>
      <c r="B364" s="558" t="s">
        <v>95</v>
      </c>
      <c r="C364" s="554"/>
      <c r="D364" s="554"/>
      <c r="E364" s="263" t="str">
        <f ca="1" t="shared" si="5"/>
        <v/>
      </c>
      <c r="F364" s="555"/>
      <c r="W364" s="423"/>
    </row>
    <row r="365" s="421" customFormat="1" ht="18.75" customHeight="1" spans="1:23">
      <c r="A365" s="552" t="s">
        <v>668</v>
      </c>
      <c r="B365" s="558" t="s">
        <v>97</v>
      </c>
      <c r="C365" s="554"/>
      <c r="D365" s="554"/>
      <c r="E365" s="263" t="str">
        <f ca="1" t="shared" si="5"/>
        <v/>
      </c>
      <c r="F365" s="555"/>
      <c r="W365" s="423"/>
    </row>
    <row r="366" s="421" customFormat="1" ht="18.75" customHeight="1" spans="1:23">
      <c r="A366" s="552" t="s">
        <v>669</v>
      </c>
      <c r="B366" s="553" t="s">
        <v>99</v>
      </c>
      <c r="C366" s="554"/>
      <c r="D366" s="554"/>
      <c r="E366" s="263" t="str">
        <f ca="1" t="shared" si="5"/>
        <v/>
      </c>
      <c r="F366" s="555"/>
      <c r="W366" s="423"/>
    </row>
    <row r="367" s="421" customFormat="1" ht="18.75" customHeight="1" spans="1:23">
      <c r="A367" s="552" t="s">
        <v>670</v>
      </c>
      <c r="B367" s="558" t="s">
        <v>671</v>
      </c>
      <c r="C367" s="554">
        <f>SUM(C368:C374)</f>
        <v>0</v>
      </c>
      <c r="D367" s="554"/>
      <c r="E367" s="263" t="str">
        <f ca="1" t="shared" si="5"/>
        <v/>
      </c>
      <c r="F367" s="555"/>
      <c r="W367" s="423"/>
    </row>
    <row r="368" s="421" customFormat="1" ht="18.75" customHeight="1" spans="1:23">
      <c r="A368" s="552" t="s">
        <v>672</v>
      </c>
      <c r="B368" s="553" t="s">
        <v>673</v>
      </c>
      <c r="C368" s="554"/>
      <c r="D368" s="554"/>
      <c r="E368" s="263" t="str">
        <f ca="1" t="shared" si="5"/>
        <v/>
      </c>
      <c r="F368" s="555"/>
      <c r="W368" s="423"/>
    </row>
    <row r="369" s="421" customFormat="1" ht="18.75" customHeight="1" spans="1:23">
      <c r="A369" s="552" t="s">
        <v>674</v>
      </c>
      <c r="B369" s="558" t="s">
        <v>675</v>
      </c>
      <c r="C369" s="554"/>
      <c r="D369" s="554"/>
      <c r="E369" s="263" t="str">
        <f ca="1" t="shared" si="5"/>
        <v/>
      </c>
      <c r="F369" s="555"/>
      <c r="W369" s="423"/>
    </row>
    <row r="370" s="421" customFormat="1" ht="18.75" customHeight="1" spans="1:23">
      <c r="A370" s="552" t="s">
        <v>676</v>
      </c>
      <c r="B370" s="553" t="s">
        <v>113</v>
      </c>
      <c r="C370" s="554"/>
      <c r="D370" s="554"/>
      <c r="E370" s="263" t="str">
        <f ca="1" t="shared" si="5"/>
        <v/>
      </c>
      <c r="F370" s="555"/>
      <c r="W370" s="423"/>
    </row>
    <row r="371" s="421" customFormat="1" ht="18.75" customHeight="1" spans="1:23">
      <c r="A371" s="552" t="s">
        <v>677</v>
      </c>
      <c r="B371" s="558" t="s">
        <v>678</v>
      </c>
      <c r="C371" s="554"/>
      <c r="D371" s="554"/>
      <c r="E371" s="263" t="str">
        <f ca="1" t="shared" si="5"/>
        <v/>
      </c>
      <c r="F371" s="555"/>
      <c r="W371" s="423"/>
    </row>
    <row r="372" s="421" customFormat="1" ht="18.75" customHeight="1" spans="1:23">
      <c r="A372" s="552" t="s">
        <v>679</v>
      </c>
      <c r="B372" s="557" t="s">
        <v>680</v>
      </c>
      <c r="C372" s="554"/>
      <c r="D372" s="554"/>
      <c r="E372" s="263" t="str">
        <f ca="1" t="shared" si="5"/>
        <v/>
      </c>
      <c r="F372" s="555"/>
      <c r="W372" s="423"/>
    </row>
    <row r="373" s="421" customFormat="1" ht="18.75" customHeight="1" spans="1:23">
      <c r="A373" s="552" t="s">
        <v>681</v>
      </c>
      <c r="B373" s="558" t="s">
        <v>95</v>
      </c>
      <c r="C373" s="554"/>
      <c r="D373" s="554"/>
      <c r="E373" s="263" t="str">
        <f ca="1" t="shared" si="5"/>
        <v/>
      </c>
      <c r="F373" s="555"/>
      <c r="W373" s="423"/>
    </row>
    <row r="374" s="421" customFormat="1" ht="18.75" customHeight="1" spans="1:23">
      <c r="A374" s="552" t="s">
        <v>682</v>
      </c>
      <c r="B374" s="558" t="s">
        <v>97</v>
      </c>
      <c r="C374" s="554"/>
      <c r="D374" s="554"/>
      <c r="E374" s="263" t="str">
        <f ca="1" t="shared" si="5"/>
        <v/>
      </c>
      <c r="F374" s="555"/>
      <c r="W374" s="423"/>
    </row>
    <row r="375" s="421" customFormat="1" ht="18.75" customHeight="1" spans="1:23">
      <c r="A375" s="552" t="s">
        <v>683</v>
      </c>
      <c r="B375" s="553" t="s">
        <v>99</v>
      </c>
      <c r="C375" s="554">
        <f>SUM(C376:C382)</f>
        <v>0</v>
      </c>
      <c r="D375" s="554"/>
      <c r="E375" s="263" t="str">
        <f ca="1" t="shared" si="5"/>
        <v/>
      </c>
      <c r="F375" s="555"/>
      <c r="W375" s="423"/>
    </row>
    <row r="376" s="421" customFormat="1" ht="18.75" customHeight="1" spans="1:23">
      <c r="A376" s="552" t="s">
        <v>684</v>
      </c>
      <c r="B376" s="558" t="s">
        <v>685</v>
      </c>
      <c r="C376" s="554"/>
      <c r="D376" s="554"/>
      <c r="E376" s="263" t="str">
        <f ca="1" t="shared" si="5"/>
        <v/>
      </c>
      <c r="F376" s="555"/>
      <c r="W376" s="423"/>
    </row>
    <row r="377" s="421" customFormat="1" ht="18.75" customHeight="1" spans="1:23">
      <c r="A377" s="552" t="s">
        <v>686</v>
      </c>
      <c r="B377" s="558" t="s">
        <v>687</v>
      </c>
      <c r="C377" s="554"/>
      <c r="D377" s="554"/>
      <c r="E377" s="263" t="str">
        <f ca="1" t="shared" si="5"/>
        <v/>
      </c>
      <c r="F377" s="555"/>
      <c r="W377" s="423"/>
    </row>
    <row r="378" s="421" customFormat="1" ht="18.75" customHeight="1" spans="1:23">
      <c r="A378" s="552" t="s">
        <v>688</v>
      </c>
      <c r="B378" s="558" t="s">
        <v>689</v>
      </c>
      <c r="C378" s="554"/>
      <c r="D378" s="554"/>
      <c r="E378" s="263" t="str">
        <f ca="1" t="shared" si="5"/>
        <v/>
      </c>
      <c r="F378" s="555"/>
      <c r="W378" s="423"/>
    </row>
    <row r="379" s="421" customFormat="1" ht="18.75" customHeight="1" spans="1:23">
      <c r="A379" s="552" t="s">
        <v>690</v>
      </c>
      <c r="B379" s="558" t="s">
        <v>691</v>
      </c>
      <c r="C379" s="554"/>
      <c r="D379" s="554"/>
      <c r="E379" s="263" t="str">
        <f ca="1" t="shared" si="5"/>
        <v/>
      </c>
      <c r="F379" s="555"/>
      <c r="W379" s="423"/>
    </row>
    <row r="380" s="421" customFormat="1" ht="18.75" customHeight="1" spans="1:23">
      <c r="A380" s="552" t="s">
        <v>692</v>
      </c>
      <c r="B380" s="558" t="s">
        <v>693</v>
      </c>
      <c r="C380" s="554"/>
      <c r="D380" s="554"/>
      <c r="E380" s="263" t="str">
        <f ca="1" t="shared" si="5"/>
        <v/>
      </c>
      <c r="F380" s="555"/>
      <c r="W380" s="423"/>
    </row>
    <row r="381" s="421" customFormat="1" ht="18.75" customHeight="1" spans="1:23">
      <c r="A381" s="552" t="s">
        <v>694</v>
      </c>
      <c r="B381" s="558" t="s">
        <v>695</v>
      </c>
      <c r="C381" s="554"/>
      <c r="D381" s="554"/>
      <c r="E381" s="263" t="str">
        <f ca="1" t="shared" si="5"/>
        <v/>
      </c>
      <c r="F381" s="555"/>
      <c r="W381" s="423"/>
    </row>
    <row r="382" s="421" customFormat="1" ht="18.75" customHeight="1" spans="1:23">
      <c r="A382" s="552" t="s">
        <v>696</v>
      </c>
      <c r="B382" s="558" t="s">
        <v>697</v>
      </c>
      <c r="C382" s="554"/>
      <c r="D382" s="554"/>
      <c r="E382" s="263" t="str">
        <f ca="1" t="shared" si="5"/>
        <v/>
      </c>
      <c r="F382" s="555"/>
      <c r="W382" s="423"/>
    </row>
    <row r="383" s="421" customFormat="1" ht="18.75" customHeight="1" spans="1:23">
      <c r="A383" s="552" t="s">
        <v>698</v>
      </c>
      <c r="B383" s="553" t="s">
        <v>699</v>
      </c>
      <c r="C383" s="554">
        <f>SUM(C384:C391)</f>
        <v>0</v>
      </c>
      <c r="D383" s="554"/>
      <c r="E383" s="263" t="str">
        <f ca="1" t="shared" si="5"/>
        <v/>
      </c>
      <c r="F383" s="555"/>
      <c r="W383" s="423"/>
    </row>
    <row r="384" s="421" customFormat="1" ht="18.75" customHeight="1" spans="1:23">
      <c r="A384" s="552" t="s">
        <v>700</v>
      </c>
      <c r="B384" s="553" t="s">
        <v>113</v>
      </c>
      <c r="C384" s="554"/>
      <c r="D384" s="554"/>
      <c r="E384" s="263" t="str">
        <f ca="1" t="shared" si="5"/>
        <v/>
      </c>
      <c r="F384" s="555"/>
      <c r="W384" s="423"/>
    </row>
    <row r="385" s="421" customFormat="1" ht="18.75" customHeight="1" spans="1:23">
      <c r="A385" s="552" t="s">
        <v>701</v>
      </c>
      <c r="B385" s="558" t="s">
        <v>702</v>
      </c>
      <c r="C385" s="554"/>
      <c r="D385" s="554"/>
      <c r="E385" s="263" t="str">
        <f ca="1" t="shared" si="5"/>
        <v/>
      </c>
      <c r="F385" s="555"/>
      <c r="W385" s="423"/>
    </row>
    <row r="386" s="421" customFormat="1" ht="18.75" customHeight="1" spans="1:23">
      <c r="A386" s="552" t="s">
        <v>703</v>
      </c>
      <c r="B386" s="557" t="s">
        <v>704</v>
      </c>
      <c r="C386" s="554"/>
      <c r="D386" s="554"/>
      <c r="E386" s="263" t="str">
        <f ca="1" t="shared" si="5"/>
        <v/>
      </c>
      <c r="F386" s="555"/>
      <c r="W386" s="423"/>
    </row>
    <row r="387" s="421" customFormat="1" ht="18.75" customHeight="1" spans="1:23">
      <c r="A387" s="552" t="s">
        <v>705</v>
      </c>
      <c r="B387" s="558" t="s">
        <v>95</v>
      </c>
      <c r="C387" s="554"/>
      <c r="D387" s="554"/>
      <c r="E387" s="263" t="str">
        <f ca="1" t="shared" si="5"/>
        <v/>
      </c>
      <c r="F387" s="555"/>
      <c r="W387" s="423"/>
    </row>
    <row r="388" s="421" customFormat="1" ht="18.75" customHeight="1" spans="1:23">
      <c r="A388" s="552" t="s">
        <v>706</v>
      </c>
      <c r="B388" s="558" t="s">
        <v>97</v>
      </c>
      <c r="C388" s="554"/>
      <c r="D388" s="554"/>
      <c r="E388" s="263" t="str">
        <f ca="1" t="shared" si="5"/>
        <v/>
      </c>
      <c r="F388" s="555"/>
      <c r="W388" s="423"/>
    </row>
    <row r="389" s="421" customFormat="1" ht="18.75" customHeight="1" spans="1:23">
      <c r="A389" s="552" t="s">
        <v>707</v>
      </c>
      <c r="B389" s="553" t="s">
        <v>99</v>
      </c>
      <c r="C389" s="554"/>
      <c r="D389" s="554"/>
      <c r="E389" s="263" t="str">
        <f ca="1" t="shared" si="5"/>
        <v/>
      </c>
      <c r="F389" s="555"/>
      <c r="W389" s="423"/>
    </row>
    <row r="390" s="421" customFormat="1" ht="18.75" customHeight="1" spans="1:23">
      <c r="A390" s="552" t="s">
        <v>708</v>
      </c>
      <c r="B390" s="558" t="s">
        <v>709</v>
      </c>
      <c r="C390" s="554"/>
      <c r="D390" s="554"/>
      <c r="E390" s="263" t="str">
        <f ca="1" t="shared" ref="E390:E453" si="6">IFERROR(ROUND(D390/C390*100,2),"")</f>
        <v/>
      </c>
      <c r="F390" s="555"/>
      <c r="W390" s="423"/>
    </row>
    <row r="391" s="421" customFormat="1" ht="18.75" customHeight="1" spans="1:23">
      <c r="A391" s="552" t="s">
        <v>710</v>
      </c>
      <c r="B391" s="553" t="s">
        <v>711</v>
      </c>
      <c r="C391" s="554"/>
      <c r="D391" s="554"/>
      <c r="E391" s="263" t="str">
        <f ca="1" t="shared" si="6"/>
        <v/>
      </c>
      <c r="F391" s="555"/>
      <c r="W391" s="423"/>
    </row>
    <row r="392" s="421" customFormat="1" ht="18.75" customHeight="1" spans="1:23">
      <c r="A392" s="552" t="s">
        <v>712</v>
      </c>
      <c r="B392" s="553" t="s">
        <v>713</v>
      </c>
      <c r="C392" s="554"/>
      <c r="D392" s="554"/>
      <c r="E392" s="263" t="str">
        <f ca="1" t="shared" si="6"/>
        <v/>
      </c>
      <c r="F392" s="555"/>
      <c r="W392" s="423"/>
    </row>
    <row r="393" s="421" customFormat="1" ht="18.75" customHeight="1" spans="1:23">
      <c r="A393" s="552" t="s">
        <v>714</v>
      </c>
      <c r="B393" s="553" t="s">
        <v>113</v>
      </c>
      <c r="C393" s="554"/>
      <c r="D393" s="554"/>
      <c r="E393" s="263" t="str">
        <f ca="1" t="shared" si="6"/>
        <v/>
      </c>
      <c r="F393" s="555"/>
      <c r="W393" s="423"/>
    </row>
    <row r="394" s="421" customFormat="1" ht="18.75" customHeight="1" spans="1:23">
      <c r="A394" s="552" t="s">
        <v>715</v>
      </c>
      <c r="B394" s="558" t="s">
        <v>716</v>
      </c>
      <c r="C394" s="554">
        <f>SUM(C395:C398)</f>
        <v>0</v>
      </c>
      <c r="D394" s="554"/>
      <c r="E394" s="263" t="str">
        <f ca="1" t="shared" si="6"/>
        <v/>
      </c>
      <c r="F394" s="555"/>
      <c r="W394" s="423"/>
    </row>
    <row r="395" s="421" customFormat="1" ht="18.75" customHeight="1" spans="1:23">
      <c r="A395" s="552" t="s">
        <v>717</v>
      </c>
      <c r="B395" s="557" t="s">
        <v>718</v>
      </c>
      <c r="C395" s="554"/>
      <c r="D395" s="554"/>
      <c r="E395" s="263" t="str">
        <f ca="1" t="shared" si="6"/>
        <v/>
      </c>
      <c r="F395" s="555"/>
      <c r="W395" s="423"/>
    </row>
    <row r="396" s="421" customFormat="1" ht="18.75" customHeight="1" spans="1:23">
      <c r="A396" s="552" t="s">
        <v>719</v>
      </c>
      <c r="B396" s="558" t="s">
        <v>95</v>
      </c>
      <c r="C396" s="554"/>
      <c r="D396" s="554"/>
      <c r="E396" s="263" t="str">
        <f ca="1" t="shared" si="6"/>
        <v/>
      </c>
      <c r="F396" s="555"/>
      <c r="W396" s="423"/>
    </row>
    <row r="397" s="421" customFormat="1" ht="18.75" customHeight="1" spans="1:23">
      <c r="A397" s="552" t="s">
        <v>720</v>
      </c>
      <c r="B397" s="558" t="s">
        <v>97</v>
      </c>
      <c r="C397" s="554"/>
      <c r="D397" s="554"/>
      <c r="E397" s="263" t="str">
        <f ca="1" t="shared" si="6"/>
        <v/>
      </c>
      <c r="F397" s="555"/>
      <c r="W397" s="423"/>
    </row>
    <row r="398" s="421" customFormat="1" ht="18.75" customHeight="1" spans="1:23">
      <c r="A398" s="552" t="s">
        <v>721</v>
      </c>
      <c r="B398" s="553" t="s">
        <v>99</v>
      </c>
      <c r="C398" s="554"/>
      <c r="D398" s="554"/>
      <c r="E398" s="263" t="str">
        <f ca="1" t="shared" si="6"/>
        <v/>
      </c>
      <c r="F398" s="555"/>
      <c r="W398" s="423"/>
    </row>
    <row r="399" s="421" customFormat="1" ht="18.75" customHeight="1" spans="1:23">
      <c r="A399" s="552" t="s">
        <v>722</v>
      </c>
      <c r="B399" s="558" t="s">
        <v>723</v>
      </c>
      <c r="C399" s="554">
        <f>SUM(C400:C407)</f>
        <v>0</v>
      </c>
      <c r="D399" s="554"/>
      <c r="E399" s="263" t="str">
        <f ca="1" t="shared" si="6"/>
        <v/>
      </c>
      <c r="F399" s="555"/>
      <c r="W399" s="423"/>
    </row>
    <row r="400" s="421" customFormat="1" ht="18.75" customHeight="1" spans="1:23">
      <c r="A400" s="552" t="s">
        <v>724</v>
      </c>
      <c r="B400" s="553" t="s">
        <v>725</v>
      </c>
      <c r="C400" s="554"/>
      <c r="D400" s="554"/>
      <c r="E400" s="263" t="str">
        <f ca="1" t="shared" si="6"/>
        <v/>
      </c>
      <c r="F400" s="555"/>
      <c r="W400" s="423"/>
    </row>
    <row r="401" s="421" customFormat="1" ht="18.75" customHeight="1" spans="1:23">
      <c r="A401" s="552" t="s">
        <v>726</v>
      </c>
      <c r="B401" s="553" t="s">
        <v>727</v>
      </c>
      <c r="C401" s="554"/>
      <c r="D401" s="554"/>
      <c r="E401" s="263" t="str">
        <f ca="1" t="shared" si="6"/>
        <v/>
      </c>
      <c r="F401" s="555"/>
      <c r="W401" s="423"/>
    </row>
    <row r="402" s="421" customFormat="1" ht="18.75" customHeight="1" spans="1:23">
      <c r="A402" s="552" t="s">
        <v>728</v>
      </c>
      <c r="B402" s="553" t="s">
        <v>113</v>
      </c>
      <c r="C402" s="554"/>
      <c r="D402" s="554"/>
      <c r="E402" s="263" t="str">
        <f ca="1" t="shared" si="6"/>
        <v/>
      </c>
      <c r="F402" s="555"/>
      <c r="W402" s="423"/>
    </row>
    <row r="403" s="421" customFormat="1" ht="18.75" customHeight="1" spans="1:23">
      <c r="A403" s="552" t="s">
        <v>729</v>
      </c>
      <c r="B403" s="558" t="s">
        <v>730</v>
      </c>
      <c r="C403" s="554"/>
      <c r="D403" s="554"/>
      <c r="E403" s="263" t="str">
        <f ca="1" t="shared" si="6"/>
        <v/>
      </c>
      <c r="F403" s="555"/>
      <c r="W403" s="423"/>
    </row>
    <row r="404" s="421" customFormat="1" ht="18.75" customHeight="1" spans="1:23">
      <c r="A404" s="552" t="s">
        <v>731</v>
      </c>
      <c r="B404" s="553" t="s">
        <v>732</v>
      </c>
      <c r="C404" s="554"/>
      <c r="D404" s="554"/>
      <c r="E404" s="263" t="str">
        <f ca="1" t="shared" si="6"/>
        <v/>
      </c>
      <c r="F404" s="555"/>
      <c r="W404" s="423"/>
    </row>
    <row r="405" s="421" customFormat="1" ht="18.75" customHeight="1" spans="1:23">
      <c r="A405" s="552" t="s">
        <v>733</v>
      </c>
      <c r="B405" s="553" t="s">
        <v>95</v>
      </c>
      <c r="C405" s="554"/>
      <c r="D405" s="554"/>
      <c r="E405" s="263" t="str">
        <f ca="1" t="shared" si="6"/>
        <v/>
      </c>
      <c r="F405" s="555"/>
      <c r="W405" s="423"/>
    </row>
    <row r="406" s="421" customFormat="1" ht="18.75" customHeight="1" spans="1:23">
      <c r="A406" s="552" t="s">
        <v>734</v>
      </c>
      <c r="B406" s="553" t="s">
        <v>97</v>
      </c>
      <c r="C406" s="554"/>
      <c r="D406" s="554"/>
      <c r="E406" s="263" t="str">
        <f ca="1" t="shared" si="6"/>
        <v/>
      </c>
      <c r="F406" s="555"/>
      <c r="W406" s="423"/>
    </row>
    <row r="407" s="421" customFormat="1" ht="18.75" customHeight="1" spans="1:23">
      <c r="A407" s="552" t="s">
        <v>735</v>
      </c>
      <c r="B407" s="553" t="s">
        <v>99</v>
      </c>
      <c r="C407" s="554"/>
      <c r="D407" s="554"/>
      <c r="E407" s="263" t="str">
        <f ca="1" t="shared" si="6"/>
        <v/>
      </c>
      <c r="F407" s="555"/>
      <c r="W407" s="423"/>
    </row>
    <row r="408" s="421" customFormat="1" ht="18.75" customHeight="1" spans="1:23">
      <c r="A408" s="552" t="s">
        <v>736</v>
      </c>
      <c r="B408" s="553" t="s">
        <v>737</v>
      </c>
      <c r="C408" s="554">
        <f>SUM(C409:C414)</f>
        <v>0</v>
      </c>
      <c r="D408" s="554"/>
      <c r="E408" s="263" t="str">
        <f ca="1" t="shared" si="6"/>
        <v/>
      </c>
      <c r="F408" s="555"/>
      <c r="W408" s="423"/>
    </row>
    <row r="409" s="421" customFormat="1" ht="18.75" customHeight="1" spans="1:23">
      <c r="A409" s="552" t="s">
        <v>738</v>
      </c>
      <c r="B409" s="553" t="s">
        <v>739</v>
      </c>
      <c r="C409" s="554"/>
      <c r="D409" s="554"/>
      <c r="E409" s="263" t="str">
        <f ca="1" t="shared" si="6"/>
        <v/>
      </c>
      <c r="F409" s="555"/>
      <c r="W409" s="423"/>
    </row>
    <row r="410" s="421" customFormat="1" ht="18.75" customHeight="1" spans="1:23">
      <c r="A410" s="552" t="s">
        <v>740</v>
      </c>
      <c r="B410" s="553" t="s">
        <v>113</v>
      </c>
      <c r="C410" s="554"/>
      <c r="D410" s="554"/>
      <c r="E410" s="263" t="str">
        <f ca="1" t="shared" si="6"/>
        <v/>
      </c>
      <c r="F410" s="555"/>
      <c r="W410" s="423"/>
    </row>
    <row r="411" s="421" customFormat="1" ht="18.75" customHeight="1" spans="1:23">
      <c r="A411" s="552" t="s">
        <v>741</v>
      </c>
      <c r="B411" s="553" t="s">
        <v>742</v>
      </c>
      <c r="C411" s="554"/>
      <c r="D411" s="554"/>
      <c r="E411" s="263" t="str">
        <f ca="1" t="shared" si="6"/>
        <v/>
      </c>
      <c r="F411" s="555"/>
      <c r="W411" s="423"/>
    </row>
    <row r="412" s="421" customFormat="1" ht="18.75" customHeight="1" spans="1:23">
      <c r="A412" s="552" t="s">
        <v>743</v>
      </c>
      <c r="B412" s="553" t="s">
        <v>744</v>
      </c>
      <c r="C412" s="554"/>
      <c r="D412" s="554"/>
      <c r="E412" s="263" t="str">
        <f ca="1" t="shared" si="6"/>
        <v/>
      </c>
      <c r="F412" s="555"/>
      <c r="W412" s="423"/>
    </row>
    <row r="413" s="421" customFormat="1" ht="18.75" customHeight="1" spans="1:23">
      <c r="A413" s="552" t="s">
        <v>745</v>
      </c>
      <c r="B413" s="553" t="s">
        <v>95</v>
      </c>
      <c r="C413" s="554"/>
      <c r="D413" s="554"/>
      <c r="E413" s="263" t="str">
        <f ca="1" t="shared" si="6"/>
        <v/>
      </c>
      <c r="F413" s="555"/>
      <c r="W413" s="423"/>
    </row>
    <row r="414" s="421" customFormat="1" ht="18.75" customHeight="1" spans="1:23">
      <c r="A414" s="552" t="s">
        <v>746</v>
      </c>
      <c r="B414" s="553" t="s">
        <v>97</v>
      </c>
      <c r="C414" s="554"/>
      <c r="D414" s="554"/>
      <c r="E414" s="263" t="str">
        <f ca="1" t="shared" si="6"/>
        <v/>
      </c>
      <c r="F414" s="555"/>
      <c r="W414" s="423"/>
    </row>
    <row r="415" s="421" customFormat="1" ht="18.75" customHeight="1" spans="1:23">
      <c r="A415" s="552" t="s">
        <v>747</v>
      </c>
      <c r="B415" s="553" t="s">
        <v>748</v>
      </c>
      <c r="C415" s="554">
        <f>SUM(C416:C420)</f>
        <v>0</v>
      </c>
      <c r="D415" s="554"/>
      <c r="E415" s="263" t="str">
        <f ca="1" t="shared" si="6"/>
        <v/>
      </c>
      <c r="F415" s="555"/>
      <c r="W415" s="423"/>
    </row>
    <row r="416" s="421" customFormat="1" ht="18.75" customHeight="1" spans="1:23">
      <c r="A416" s="552" t="s">
        <v>749</v>
      </c>
      <c r="B416" s="553" t="s">
        <v>750</v>
      </c>
      <c r="C416" s="554"/>
      <c r="D416" s="554"/>
      <c r="E416" s="263" t="str">
        <f ca="1" t="shared" si="6"/>
        <v/>
      </c>
      <c r="F416" s="555"/>
      <c r="W416" s="423"/>
    </row>
    <row r="417" s="421" customFormat="1" ht="18.75" customHeight="1" spans="1:23">
      <c r="A417" s="552" t="s">
        <v>751</v>
      </c>
      <c r="B417" s="553" t="s">
        <v>752</v>
      </c>
      <c r="C417" s="554"/>
      <c r="D417" s="554"/>
      <c r="E417" s="263" t="str">
        <f ca="1" t="shared" si="6"/>
        <v/>
      </c>
      <c r="F417" s="555"/>
      <c r="W417" s="423"/>
    </row>
    <row r="418" s="421" customFormat="1" ht="18.75" customHeight="1" spans="1:23">
      <c r="A418" s="552" t="s">
        <v>753</v>
      </c>
      <c r="B418" s="553" t="s">
        <v>626</v>
      </c>
      <c r="C418" s="554"/>
      <c r="D418" s="554"/>
      <c r="E418" s="263" t="str">
        <f ca="1" t="shared" si="6"/>
        <v/>
      </c>
      <c r="F418" s="555"/>
      <c r="W418" s="423"/>
    </row>
    <row r="419" s="421" customFormat="1" ht="18.75" customHeight="1" spans="1:23">
      <c r="A419" s="552" t="s">
        <v>754</v>
      </c>
      <c r="B419" s="553" t="s">
        <v>755</v>
      </c>
      <c r="C419" s="554"/>
      <c r="D419" s="554"/>
      <c r="E419" s="263" t="str">
        <f ca="1" t="shared" si="6"/>
        <v/>
      </c>
      <c r="F419" s="555"/>
      <c r="W419" s="423"/>
    </row>
    <row r="420" s="421" customFormat="1" ht="18.75" customHeight="1" spans="1:23">
      <c r="A420" s="552" t="s">
        <v>756</v>
      </c>
      <c r="B420" s="553" t="s">
        <v>757</v>
      </c>
      <c r="C420" s="554"/>
      <c r="D420" s="554"/>
      <c r="E420" s="263" t="str">
        <f ca="1" t="shared" si="6"/>
        <v/>
      </c>
      <c r="F420" s="555"/>
      <c r="W420" s="423"/>
    </row>
    <row r="421" s="421" customFormat="1" ht="18.75" customHeight="1" spans="1:23">
      <c r="A421" s="552" t="s">
        <v>758</v>
      </c>
      <c r="B421" s="553" t="s">
        <v>759</v>
      </c>
      <c r="C421" s="554">
        <f>SUM(C422:C424)</f>
        <v>0</v>
      </c>
      <c r="D421" s="554"/>
      <c r="E421" s="263" t="str">
        <f ca="1" t="shared" si="6"/>
        <v/>
      </c>
      <c r="F421" s="555"/>
      <c r="W421" s="423"/>
    </row>
    <row r="422" s="421" customFormat="1" ht="18.75" customHeight="1" spans="1:23">
      <c r="A422" s="552" t="s">
        <v>760</v>
      </c>
      <c r="B422" s="553" t="s">
        <v>95</v>
      </c>
      <c r="C422" s="554"/>
      <c r="D422" s="554"/>
      <c r="E422" s="263" t="str">
        <f ca="1" t="shared" si="6"/>
        <v/>
      </c>
      <c r="F422" s="555"/>
      <c r="W422" s="423"/>
    </row>
    <row r="423" s="421" customFormat="1" ht="18.75" customHeight="1" spans="1:23">
      <c r="A423" s="552" t="s">
        <v>761</v>
      </c>
      <c r="B423" s="553" t="s">
        <v>762</v>
      </c>
      <c r="C423" s="554"/>
      <c r="D423" s="554"/>
      <c r="E423" s="263" t="str">
        <f ca="1" t="shared" si="6"/>
        <v/>
      </c>
      <c r="F423" s="555"/>
      <c r="W423" s="423"/>
    </row>
    <row r="424" s="421" customFormat="1" ht="18.75" customHeight="1" spans="1:23">
      <c r="A424" s="552" t="s">
        <v>763</v>
      </c>
      <c r="B424" s="553" t="s">
        <v>764</v>
      </c>
      <c r="C424" s="554"/>
      <c r="D424" s="554"/>
      <c r="E424" s="263" t="str">
        <f ca="1" t="shared" si="6"/>
        <v/>
      </c>
      <c r="F424" s="555"/>
      <c r="W424" s="423"/>
    </row>
    <row r="425" s="421" customFormat="1" ht="18.75" customHeight="1" spans="1:23">
      <c r="A425" s="552" t="s">
        <v>765</v>
      </c>
      <c r="B425" s="553" t="s">
        <v>766</v>
      </c>
      <c r="C425" s="554">
        <f>SUM(C426:C428)</f>
        <v>0</v>
      </c>
      <c r="D425" s="554"/>
      <c r="E425" s="263" t="str">
        <f ca="1" t="shared" si="6"/>
        <v/>
      </c>
      <c r="F425" s="555"/>
      <c r="W425" s="423"/>
    </row>
    <row r="426" s="421" customFormat="1" ht="18.75" customHeight="1" spans="1:23">
      <c r="A426" s="552" t="s">
        <v>767</v>
      </c>
      <c r="B426" s="553" t="s">
        <v>768</v>
      </c>
      <c r="C426" s="554"/>
      <c r="D426" s="554"/>
      <c r="E426" s="263" t="str">
        <f ca="1" t="shared" si="6"/>
        <v/>
      </c>
      <c r="F426" s="555"/>
      <c r="W426" s="423"/>
    </row>
    <row r="427" s="421" customFormat="1" ht="18.75" customHeight="1" spans="1:23">
      <c r="A427" s="552" t="s">
        <v>769</v>
      </c>
      <c r="B427" s="553" t="s">
        <v>770</v>
      </c>
      <c r="C427" s="554"/>
      <c r="D427" s="554"/>
      <c r="E427" s="263" t="str">
        <f ca="1" t="shared" si="6"/>
        <v/>
      </c>
      <c r="F427" s="555"/>
      <c r="W427" s="423"/>
    </row>
    <row r="428" s="421" customFormat="1" ht="18.75" customHeight="1" spans="1:23">
      <c r="A428" s="552" t="s">
        <v>771</v>
      </c>
      <c r="B428" s="553" t="s">
        <v>772</v>
      </c>
      <c r="C428" s="554"/>
      <c r="D428" s="554"/>
      <c r="E428" s="263" t="str">
        <f ca="1" t="shared" si="6"/>
        <v/>
      </c>
      <c r="F428" s="555"/>
      <c r="W428" s="423"/>
    </row>
    <row r="429" s="421" customFormat="1" ht="18.75" customHeight="1" spans="1:23">
      <c r="A429" s="552" t="s">
        <v>773</v>
      </c>
      <c r="B429" s="557" t="s">
        <v>774</v>
      </c>
      <c r="C429" s="554"/>
      <c r="D429" s="554"/>
      <c r="E429" s="263" t="str">
        <f ca="1" t="shared" si="6"/>
        <v/>
      </c>
      <c r="F429" s="555"/>
      <c r="W429" s="423"/>
    </row>
    <row r="430" s="421" customFormat="1" ht="18.75" customHeight="1" spans="1:23">
      <c r="A430" s="552" t="s">
        <v>775</v>
      </c>
      <c r="B430" s="558" t="s">
        <v>774</v>
      </c>
      <c r="C430" s="554"/>
      <c r="D430" s="554"/>
      <c r="E430" s="263" t="str">
        <f ca="1" t="shared" si="6"/>
        <v/>
      </c>
      <c r="F430" s="555"/>
      <c r="W430" s="423"/>
    </row>
    <row r="431" s="421" customFormat="1" ht="18.75" customHeight="1" spans="1:23">
      <c r="A431" s="552" t="s">
        <v>776</v>
      </c>
      <c r="B431" s="553" t="s">
        <v>777</v>
      </c>
      <c r="C431" s="554"/>
      <c r="D431" s="554"/>
      <c r="E431" s="263" t="str">
        <f ca="1" t="shared" si="6"/>
        <v/>
      </c>
      <c r="F431" s="555"/>
      <c r="W431" s="423"/>
    </row>
    <row r="432" s="421" customFormat="1" ht="18.75" customHeight="1" spans="1:23">
      <c r="A432" s="552" t="s">
        <v>778</v>
      </c>
      <c r="B432" s="553" t="s">
        <v>54</v>
      </c>
      <c r="C432" s="554">
        <v>2561</v>
      </c>
      <c r="D432" s="554">
        <v>3351</v>
      </c>
      <c r="E432" s="263">
        <f ca="1" t="shared" si="6"/>
        <v>130.85</v>
      </c>
      <c r="F432" s="555"/>
      <c r="W432" s="423"/>
    </row>
    <row r="433" s="421" customFormat="1" ht="18.75" customHeight="1" spans="1:23">
      <c r="A433" s="552" t="s">
        <v>779</v>
      </c>
      <c r="B433" s="557" t="s">
        <v>780</v>
      </c>
      <c r="C433" s="554"/>
      <c r="D433" s="554"/>
      <c r="E433" s="263" t="str">
        <f ca="1" t="shared" si="6"/>
        <v/>
      </c>
      <c r="F433" s="555"/>
      <c r="W433" s="423"/>
    </row>
    <row r="434" s="421" customFormat="1" ht="18.75" customHeight="1" spans="1:23">
      <c r="A434" s="552" t="s">
        <v>781</v>
      </c>
      <c r="B434" s="558" t="s">
        <v>95</v>
      </c>
      <c r="C434" s="554"/>
      <c r="D434" s="554"/>
      <c r="E434" s="263" t="str">
        <f ca="1" t="shared" si="6"/>
        <v/>
      </c>
      <c r="F434" s="555"/>
      <c r="W434" s="423"/>
    </row>
    <row r="435" s="421" customFormat="1" ht="18.75" customHeight="1" spans="1:23">
      <c r="A435" s="552" t="s">
        <v>782</v>
      </c>
      <c r="B435" s="558" t="s">
        <v>97</v>
      </c>
      <c r="C435" s="554"/>
      <c r="D435" s="554"/>
      <c r="E435" s="263" t="str">
        <f ca="1" t="shared" si="6"/>
        <v/>
      </c>
      <c r="F435" s="555"/>
      <c r="W435" s="423"/>
    </row>
    <row r="436" s="421" customFormat="1" ht="18.75" customHeight="1" spans="1:23">
      <c r="A436" s="552" t="s">
        <v>783</v>
      </c>
      <c r="B436" s="558" t="s">
        <v>99</v>
      </c>
      <c r="C436" s="554"/>
      <c r="D436" s="554"/>
      <c r="E436" s="263" t="str">
        <f ca="1" t="shared" si="6"/>
        <v/>
      </c>
      <c r="F436" s="555"/>
      <c r="W436" s="423"/>
    </row>
    <row r="437" s="421" customFormat="1" ht="18.75" customHeight="1" spans="1:23">
      <c r="A437" s="552" t="s">
        <v>784</v>
      </c>
      <c r="B437" s="558" t="s">
        <v>785</v>
      </c>
      <c r="C437" s="554"/>
      <c r="D437" s="554"/>
      <c r="E437" s="263" t="str">
        <f ca="1" t="shared" si="6"/>
        <v/>
      </c>
      <c r="F437" s="555"/>
      <c r="W437" s="423"/>
    </row>
    <row r="438" s="421" customFormat="1" ht="18.75" customHeight="1" spans="1:23">
      <c r="A438" s="552" t="s">
        <v>786</v>
      </c>
      <c r="B438" s="557" t="s">
        <v>787</v>
      </c>
      <c r="C438" s="554">
        <v>1687</v>
      </c>
      <c r="D438" s="554">
        <v>2682</v>
      </c>
      <c r="E438" s="263">
        <f ca="1" t="shared" si="6"/>
        <v>158.98</v>
      </c>
      <c r="F438" s="555"/>
      <c r="W438" s="423"/>
    </row>
    <row r="439" s="421" customFormat="1" ht="18.75" customHeight="1" spans="1:23">
      <c r="A439" s="552" t="s">
        <v>788</v>
      </c>
      <c r="B439" s="558" t="s">
        <v>789</v>
      </c>
      <c r="C439" s="554">
        <v>29</v>
      </c>
      <c r="D439" s="554">
        <v>37</v>
      </c>
      <c r="E439" s="263">
        <f ca="1" t="shared" si="6"/>
        <v>127.59</v>
      </c>
      <c r="F439" s="555"/>
      <c r="W439" s="423"/>
    </row>
    <row r="440" s="421" customFormat="1" ht="18.75" customHeight="1" spans="1:23">
      <c r="A440" s="552" t="s">
        <v>790</v>
      </c>
      <c r="B440" s="558" t="s">
        <v>791</v>
      </c>
      <c r="C440" s="554">
        <v>565</v>
      </c>
      <c r="D440" s="554">
        <v>810</v>
      </c>
      <c r="E440" s="263">
        <f ca="1" t="shared" si="6"/>
        <v>143.36</v>
      </c>
      <c r="F440" s="555"/>
      <c r="W440" s="423"/>
    </row>
    <row r="441" s="421" customFormat="1" ht="18.75" customHeight="1" spans="1:23">
      <c r="A441" s="552" t="s">
        <v>792</v>
      </c>
      <c r="B441" s="558" t="s">
        <v>793</v>
      </c>
      <c r="C441" s="554">
        <v>707</v>
      </c>
      <c r="D441" s="554">
        <v>991</v>
      </c>
      <c r="E441" s="263">
        <f ca="1" t="shared" si="6"/>
        <v>140.17</v>
      </c>
      <c r="F441" s="555"/>
      <c r="W441" s="423"/>
    </row>
    <row r="442" s="421" customFormat="1" ht="18.75" customHeight="1" spans="1:23">
      <c r="A442" s="552" t="s">
        <v>794</v>
      </c>
      <c r="B442" s="558" t="s">
        <v>795</v>
      </c>
      <c r="C442" s="554"/>
      <c r="D442" s="554"/>
      <c r="E442" s="263" t="str">
        <f ca="1" t="shared" si="6"/>
        <v/>
      </c>
      <c r="F442" s="555"/>
      <c r="W442" s="423"/>
    </row>
    <row r="443" s="421" customFormat="1" ht="18.75" customHeight="1" spans="1:23">
      <c r="A443" s="552" t="s">
        <v>796</v>
      </c>
      <c r="B443" s="558" t="s">
        <v>797</v>
      </c>
      <c r="C443" s="554"/>
      <c r="D443" s="554"/>
      <c r="E443" s="263" t="str">
        <f ca="1" t="shared" si="6"/>
        <v/>
      </c>
      <c r="F443" s="555"/>
      <c r="W443" s="423"/>
    </row>
    <row r="444" s="421" customFormat="1" ht="18.75" customHeight="1" spans="1:23">
      <c r="A444" s="552" t="s">
        <v>798</v>
      </c>
      <c r="B444" s="553" t="s">
        <v>799</v>
      </c>
      <c r="C444" s="554"/>
      <c r="D444" s="554"/>
      <c r="E444" s="263" t="str">
        <f ca="1" t="shared" si="6"/>
        <v/>
      </c>
      <c r="F444" s="555"/>
      <c r="W444" s="423"/>
    </row>
    <row r="445" s="421" customFormat="1" ht="18.75" customHeight="1" spans="1:23">
      <c r="A445" s="552" t="s">
        <v>800</v>
      </c>
      <c r="B445" s="553" t="s">
        <v>801</v>
      </c>
      <c r="C445" s="554"/>
      <c r="D445" s="554"/>
      <c r="E445" s="263" t="str">
        <f ca="1" t="shared" si="6"/>
        <v/>
      </c>
      <c r="F445" s="555"/>
      <c r="W445" s="423"/>
    </row>
    <row r="446" s="421" customFormat="1" ht="18.75" customHeight="1" spans="1:23">
      <c r="A446" s="552" t="s">
        <v>802</v>
      </c>
      <c r="B446" s="558" t="s">
        <v>803</v>
      </c>
      <c r="C446" s="554">
        <v>386</v>
      </c>
      <c r="D446" s="554">
        <v>844</v>
      </c>
      <c r="E446" s="263">
        <f ca="1" t="shared" si="6"/>
        <v>218.65</v>
      </c>
      <c r="F446" s="555"/>
      <c r="W446" s="423"/>
    </row>
    <row r="447" s="421" customFormat="1" ht="18.75" customHeight="1" spans="1:23">
      <c r="A447" s="552" t="s">
        <v>804</v>
      </c>
      <c r="B447" s="557" t="s">
        <v>805</v>
      </c>
      <c r="C447" s="554"/>
      <c r="D447" s="554"/>
      <c r="E447" s="263" t="str">
        <f ca="1" t="shared" si="6"/>
        <v/>
      </c>
      <c r="F447" s="555"/>
      <c r="W447" s="423"/>
    </row>
    <row r="448" s="421" customFormat="1" ht="18.75" customHeight="1" spans="1:23">
      <c r="A448" s="552" t="s">
        <v>806</v>
      </c>
      <c r="B448" s="553" t="s">
        <v>807</v>
      </c>
      <c r="C448" s="554">
        <f>SUM(C449:C452)</f>
        <v>0</v>
      </c>
      <c r="D448" s="554"/>
      <c r="E448" s="263" t="str">
        <f ca="1" t="shared" si="6"/>
        <v/>
      </c>
      <c r="F448" s="555"/>
      <c r="W448" s="423"/>
    </row>
    <row r="449" s="421" customFormat="1" ht="18.75" customHeight="1" spans="1:23">
      <c r="A449" s="552" t="s">
        <v>808</v>
      </c>
      <c r="B449" s="558" t="s">
        <v>809</v>
      </c>
      <c r="C449" s="554"/>
      <c r="D449" s="554"/>
      <c r="E449" s="263" t="str">
        <f ca="1" t="shared" si="6"/>
        <v/>
      </c>
      <c r="F449" s="555"/>
      <c r="W449" s="423"/>
    </row>
    <row r="450" s="421" customFormat="1" ht="18.75" customHeight="1" spans="1:23">
      <c r="A450" s="552" t="s">
        <v>810</v>
      </c>
      <c r="B450" s="558" t="s">
        <v>811</v>
      </c>
      <c r="C450" s="554"/>
      <c r="D450" s="554"/>
      <c r="E450" s="263" t="str">
        <f ca="1" t="shared" si="6"/>
        <v/>
      </c>
      <c r="F450" s="555"/>
      <c r="W450" s="423"/>
    </row>
    <row r="451" s="421" customFormat="1" ht="18.75" customHeight="1" spans="1:23">
      <c r="A451" s="552" t="s">
        <v>812</v>
      </c>
      <c r="B451" s="558" t="s">
        <v>813</v>
      </c>
      <c r="C451" s="554"/>
      <c r="D451" s="554"/>
      <c r="E451" s="263" t="str">
        <f ca="1" t="shared" si="6"/>
        <v/>
      </c>
      <c r="F451" s="555"/>
      <c r="W451" s="423"/>
    </row>
    <row r="452" s="421" customFormat="1" ht="18.75" customHeight="1" spans="1:23">
      <c r="A452" s="552" t="s">
        <v>814</v>
      </c>
      <c r="B452" s="558" t="s">
        <v>815</v>
      </c>
      <c r="C452" s="554"/>
      <c r="D452" s="554"/>
      <c r="E452" s="263" t="str">
        <f ca="1" t="shared" si="6"/>
        <v/>
      </c>
      <c r="F452" s="555"/>
      <c r="W452" s="423"/>
    </row>
    <row r="453" s="421" customFormat="1" ht="18.75" customHeight="1" spans="1:23">
      <c r="A453" s="552" t="s">
        <v>816</v>
      </c>
      <c r="B453" s="558" t="s">
        <v>817</v>
      </c>
      <c r="C453" s="554">
        <f>SUM(C454:C461)</f>
        <v>0</v>
      </c>
      <c r="D453" s="554"/>
      <c r="E453" s="263" t="str">
        <f ca="1" t="shared" si="6"/>
        <v/>
      </c>
      <c r="F453" s="555"/>
      <c r="W453" s="423"/>
    </row>
    <row r="454" s="421" customFormat="1" ht="18.75" customHeight="1" spans="1:23">
      <c r="A454" s="552" t="s">
        <v>818</v>
      </c>
      <c r="B454" s="553" t="s">
        <v>819</v>
      </c>
      <c r="C454" s="554"/>
      <c r="D454" s="554"/>
      <c r="E454" s="263" t="str">
        <f ca="1" t="shared" ref="E454:E517" si="7">IFERROR(ROUND(D454/C454*100,2),"")</f>
        <v/>
      </c>
      <c r="F454" s="555"/>
      <c r="W454" s="423"/>
    </row>
    <row r="455" s="421" customFormat="1" ht="18.75" customHeight="1" spans="1:23">
      <c r="A455" s="552" t="s">
        <v>820</v>
      </c>
      <c r="B455" s="553" t="s">
        <v>821</v>
      </c>
      <c r="C455" s="554"/>
      <c r="D455" s="554"/>
      <c r="E455" s="263" t="str">
        <f ca="1" t="shared" si="7"/>
        <v/>
      </c>
      <c r="F455" s="555"/>
      <c r="W455" s="423"/>
    </row>
    <row r="456" s="421" customFormat="1" ht="18.75" customHeight="1" spans="1:23">
      <c r="A456" s="552" t="s">
        <v>822</v>
      </c>
      <c r="B456" s="553" t="s">
        <v>823</v>
      </c>
      <c r="C456" s="554"/>
      <c r="D456" s="554"/>
      <c r="E456" s="263" t="str">
        <f ca="1" t="shared" si="7"/>
        <v/>
      </c>
      <c r="F456" s="555"/>
      <c r="W456" s="423"/>
    </row>
    <row r="457" s="421" customFormat="1" ht="18.75" customHeight="1" spans="1:23">
      <c r="A457" s="552" t="s">
        <v>824</v>
      </c>
      <c r="B457" s="553" t="s">
        <v>825</v>
      </c>
      <c r="C457" s="554"/>
      <c r="D457" s="554"/>
      <c r="E457" s="263" t="str">
        <f ca="1" t="shared" si="7"/>
        <v/>
      </c>
      <c r="F457" s="555"/>
      <c r="W457" s="423"/>
    </row>
    <row r="458" s="421" customFormat="1" ht="18.75" customHeight="1" spans="1:23">
      <c r="A458" s="552" t="s">
        <v>826</v>
      </c>
      <c r="B458" s="553" t="s">
        <v>827</v>
      </c>
      <c r="C458" s="554"/>
      <c r="D458" s="554"/>
      <c r="E458" s="263" t="str">
        <f ca="1" t="shared" si="7"/>
        <v/>
      </c>
      <c r="F458" s="555"/>
      <c r="W458" s="423"/>
    </row>
    <row r="459" s="421" customFormat="1" ht="18.75" customHeight="1" spans="1:23">
      <c r="A459" s="552" t="s">
        <v>828</v>
      </c>
      <c r="B459" s="553" t="s">
        <v>829</v>
      </c>
      <c r="C459" s="554"/>
      <c r="D459" s="554"/>
      <c r="E459" s="263" t="str">
        <f ca="1" t="shared" si="7"/>
        <v/>
      </c>
      <c r="F459" s="555"/>
      <c r="W459" s="423"/>
    </row>
    <row r="460" s="421" customFormat="1" ht="18.75" customHeight="1" spans="1:23">
      <c r="A460" s="552" t="s">
        <v>830</v>
      </c>
      <c r="B460" s="557" t="s">
        <v>831</v>
      </c>
      <c r="C460" s="554"/>
      <c r="D460" s="554"/>
      <c r="E460" s="263" t="str">
        <f ca="1" t="shared" si="7"/>
        <v/>
      </c>
      <c r="F460" s="555"/>
      <c r="W460" s="423"/>
    </row>
    <row r="461" s="421" customFormat="1" ht="18.75" customHeight="1" spans="1:23">
      <c r="A461" s="552" t="s">
        <v>832</v>
      </c>
      <c r="B461" s="558" t="s">
        <v>833</v>
      </c>
      <c r="C461" s="554"/>
      <c r="D461" s="554"/>
      <c r="E461" s="263" t="str">
        <f ca="1" t="shared" si="7"/>
        <v/>
      </c>
      <c r="F461" s="555"/>
      <c r="W461" s="423"/>
    </row>
    <row r="462" s="421" customFormat="1" ht="18.75" customHeight="1" spans="1:23">
      <c r="A462" s="552" t="s">
        <v>834</v>
      </c>
      <c r="B462" s="553" t="s">
        <v>835</v>
      </c>
      <c r="C462" s="554">
        <f>SUM(C463:C467)</f>
        <v>0</v>
      </c>
      <c r="D462" s="554"/>
      <c r="E462" s="263" t="str">
        <f ca="1" t="shared" si="7"/>
        <v/>
      </c>
      <c r="F462" s="555"/>
      <c r="W462" s="423"/>
    </row>
    <row r="463" s="421" customFormat="1" ht="18.75" customHeight="1" spans="1:23">
      <c r="A463" s="552" t="s">
        <v>836</v>
      </c>
      <c r="B463" s="553" t="s">
        <v>837</v>
      </c>
      <c r="C463" s="554"/>
      <c r="D463" s="554"/>
      <c r="E463" s="263" t="str">
        <f ca="1" t="shared" si="7"/>
        <v/>
      </c>
      <c r="F463" s="555"/>
      <c r="W463" s="423"/>
    </row>
    <row r="464" s="421" customFormat="1" ht="18.75" customHeight="1" spans="1:23">
      <c r="A464" s="552" t="s">
        <v>838</v>
      </c>
      <c r="B464" s="553" t="s">
        <v>839</v>
      </c>
      <c r="C464" s="554"/>
      <c r="D464" s="554"/>
      <c r="E464" s="263" t="str">
        <f ca="1" t="shared" si="7"/>
        <v/>
      </c>
      <c r="F464" s="555"/>
      <c r="W464" s="423"/>
    </row>
    <row r="465" s="421" customFormat="1" ht="18.75" customHeight="1" spans="1:23">
      <c r="A465" s="552" t="s">
        <v>840</v>
      </c>
      <c r="B465" s="553" t="s">
        <v>841</v>
      </c>
      <c r="C465" s="554"/>
      <c r="D465" s="554"/>
      <c r="E465" s="263" t="str">
        <f ca="1" t="shared" si="7"/>
        <v/>
      </c>
      <c r="F465" s="555"/>
      <c r="W465" s="423"/>
    </row>
    <row r="466" s="421" customFormat="1" ht="18.75" customHeight="1" spans="1:23">
      <c r="A466" s="552" t="s">
        <v>842</v>
      </c>
      <c r="B466" s="553" t="s">
        <v>843</v>
      </c>
      <c r="C466" s="554"/>
      <c r="D466" s="554"/>
      <c r="E466" s="263" t="str">
        <f ca="1" t="shared" si="7"/>
        <v/>
      </c>
      <c r="F466" s="555"/>
      <c r="W466" s="423"/>
    </row>
    <row r="467" s="421" customFormat="1" ht="18.75" customHeight="1" spans="1:23">
      <c r="A467" s="552" t="s">
        <v>844</v>
      </c>
      <c r="B467" s="553" t="s">
        <v>845</v>
      </c>
      <c r="C467" s="554"/>
      <c r="D467" s="554"/>
      <c r="E467" s="263" t="str">
        <f ca="1" t="shared" si="7"/>
        <v/>
      </c>
      <c r="F467" s="555"/>
      <c r="W467" s="423"/>
    </row>
    <row r="468" s="421" customFormat="1" ht="18.75" customHeight="1" spans="1:23">
      <c r="A468" s="552" t="s">
        <v>846</v>
      </c>
      <c r="B468" s="557" t="s">
        <v>847</v>
      </c>
      <c r="C468" s="554">
        <f>SUM(C469:C473)</f>
        <v>0</v>
      </c>
      <c r="D468" s="554"/>
      <c r="E468" s="263" t="str">
        <f ca="1" t="shared" si="7"/>
        <v/>
      </c>
      <c r="F468" s="555"/>
      <c r="W468" s="423"/>
    </row>
    <row r="469" s="421" customFormat="1" ht="18.75" customHeight="1" spans="1:23">
      <c r="A469" s="552" t="s">
        <v>848</v>
      </c>
      <c r="B469" s="558" t="s">
        <v>849</v>
      </c>
      <c r="C469" s="554"/>
      <c r="D469" s="554"/>
      <c r="E469" s="263" t="str">
        <f ca="1" t="shared" si="7"/>
        <v/>
      </c>
      <c r="F469" s="555"/>
      <c r="W469" s="423"/>
    </row>
    <row r="470" s="421" customFormat="1" ht="18.75" customHeight="1" spans="1:23">
      <c r="A470" s="552" t="s">
        <v>850</v>
      </c>
      <c r="B470" s="553" t="s">
        <v>851</v>
      </c>
      <c r="C470" s="554"/>
      <c r="D470" s="554"/>
      <c r="E470" s="263" t="str">
        <f ca="1" t="shared" si="7"/>
        <v/>
      </c>
      <c r="F470" s="555"/>
      <c r="W470" s="423"/>
    </row>
    <row r="471" s="421" customFormat="1" ht="18.75" customHeight="1" spans="1:23">
      <c r="A471" s="552" t="s">
        <v>852</v>
      </c>
      <c r="B471" s="553" t="s">
        <v>853</v>
      </c>
      <c r="C471" s="554"/>
      <c r="D471" s="554"/>
      <c r="E471" s="263" t="str">
        <f ca="1" t="shared" si="7"/>
        <v/>
      </c>
      <c r="F471" s="555"/>
      <c r="W471" s="423"/>
    </row>
    <row r="472" s="421" customFormat="1" ht="18.75" customHeight="1" spans="1:23">
      <c r="A472" s="552" t="s">
        <v>854</v>
      </c>
      <c r="B472" s="557" t="s">
        <v>855</v>
      </c>
      <c r="C472" s="554"/>
      <c r="D472" s="554"/>
      <c r="E472" s="263" t="str">
        <f ca="1" t="shared" si="7"/>
        <v/>
      </c>
      <c r="F472" s="555"/>
      <c r="W472" s="423"/>
    </row>
    <row r="473" s="421" customFormat="1" ht="18.75" customHeight="1" spans="1:23">
      <c r="A473" s="552" t="s">
        <v>856</v>
      </c>
      <c r="B473" s="558" t="s">
        <v>857</v>
      </c>
      <c r="C473" s="554"/>
      <c r="D473" s="554"/>
      <c r="E473" s="263" t="str">
        <f ca="1" t="shared" si="7"/>
        <v/>
      </c>
      <c r="F473" s="555"/>
      <c r="W473" s="423"/>
    </row>
    <row r="474" s="421" customFormat="1" ht="18.75" customHeight="1" spans="1:23">
      <c r="A474" s="552" t="s">
        <v>858</v>
      </c>
      <c r="B474" s="558" t="s">
        <v>859</v>
      </c>
      <c r="C474" s="554"/>
      <c r="D474" s="554"/>
      <c r="E474" s="263" t="str">
        <f ca="1" t="shared" si="7"/>
        <v/>
      </c>
      <c r="F474" s="555"/>
      <c r="W474" s="423"/>
    </row>
    <row r="475" s="421" customFormat="1" ht="18.75" customHeight="1" spans="1:23">
      <c r="A475" s="552" t="s">
        <v>860</v>
      </c>
      <c r="B475" s="558" t="s">
        <v>861</v>
      </c>
      <c r="C475" s="554"/>
      <c r="D475" s="554"/>
      <c r="E475" s="263" t="str">
        <f ca="1" t="shared" si="7"/>
        <v/>
      </c>
      <c r="F475" s="555"/>
      <c r="W475" s="423"/>
    </row>
    <row r="476" s="421" customFormat="1" ht="18.75" customHeight="1" spans="1:23">
      <c r="A476" s="552" t="s">
        <v>862</v>
      </c>
      <c r="B476" s="553" t="s">
        <v>863</v>
      </c>
      <c r="C476" s="554"/>
      <c r="D476" s="554"/>
      <c r="E476" s="263" t="str">
        <f ca="1" t="shared" si="7"/>
        <v/>
      </c>
      <c r="F476" s="555"/>
      <c r="W476" s="423"/>
    </row>
    <row r="477" s="421" customFormat="1" ht="18.75" customHeight="1" spans="1:23">
      <c r="A477" s="552" t="s">
        <v>864</v>
      </c>
      <c r="B477" s="558" t="s">
        <v>865</v>
      </c>
      <c r="C477" s="554"/>
      <c r="D477" s="554"/>
      <c r="E477" s="263" t="str">
        <f ca="1" t="shared" si="7"/>
        <v/>
      </c>
      <c r="F477" s="555"/>
      <c r="W477" s="423"/>
    </row>
    <row r="478" s="421" customFormat="1" ht="18.75" customHeight="1" spans="1:23">
      <c r="A478" s="552" t="s">
        <v>866</v>
      </c>
      <c r="B478" s="557" t="s">
        <v>867</v>
      </c>
      <c r="C478" s="554">
        <v>874</v>
      </c>
      <c r="D478" s="554">
        <v>669</v>
      </c>
      <c r="E478" s="263">
        <f ca="1" t="shared" si="7"/>
        <v>76.54</v>
      </c>
      <c r="F478" s="555"/>
      <c r="W478" s="423"/>
    </row>
    <row r="479" s="421" customFormat="1" ht="18.75" customHeight="1" spans="1:23">
      <c r="A479" s="552" t="s">
        <v>868</v>
      </c>
      <c r="B479" s="558" t="s">
        <v>869</v>
      </c>
      <c r="C479" s="554">
        <f>SUM(C480:C483)</f>
        <v>0</v>
      </c>
      <c r="D479" s="554"/>
      <c r="E479" s="263" t="str">
        <f ca="1" t="shared" si="7"/>
        <v/>
      </c>
      <c r="F479" s="555"/>
      <c r="W479" s="423"/>
    </row>
    <row r="480" s="421" customFormat="1" ht="18.75" customHeight="1" spans="1:23">
      <c r="A480" s="552" t="s">
        <v>870</v>
      </c>
      <c r="B480" s="558" t="s">
        <v>871</v>
      </c>
      <c r="C480" s="554"/>
      <c r="D480" s="554"/>
      <c r="E480" s="263" t="str">
        <f ca="1" t="shared" si="7"/>
        <v/>
      </c>
      <c r="F480" s="555"/>
      <c r="W480" s="423"/>
    </row>
    <row r="481" s="421" customFormat="1" ht="18.75" customHeight="1" spans="1:23">
      <c r="A481" s="552" t="s">
        <v>872</v>
      </c>
      <c r="B481" s="558" t="s">
        <v>873</v>
      </c>
      <c r="C481" s="554"/>
      <c r="D481" s="554"/>
      <c r="E481" s="263" t="str">
        <f ca="1" t="shared" si="7"/>
        <v/>
      </c>
      <c r="F481" s="555"/>
      <c r="W481" s="423"/>
    </row>
    <row r="482" s="421" customFormat="1" ht="18.75" customHeight="1" spans="1:23">
      <c r="A482" s="552" t="s">
        <v>874</v>
      </c>
      <c r="B482" s="558" t="s">
        <v>875</v>
      </c>
      <c r="C482" s="554"/>
      <c r="D482" s="554"/>
      <c r="E482" s="263" t="str">
        <f ca="1" t="shared" si="7"/>
        <v/>
      </c>
      <c r="F482" s="555"/>
      <c r="W482" s="423"/>
    </row>
    <row r="483" s="421" customFormat="1" ht="18.75" customHeight="1" spans="1:23">
      <c r="A483" s="552" t="s">
        <v>876</v>
      </c>
      <c r="B483" s="558" t="s">
        <v>877</v>
      </c>
      <c r="C483" s="554"/>
      <c r="D483" s="554"/>
      <c r="E483" s="263" t="str">
        <f ca="1" t="shared" si="7"/>
        <v/>
      </c>
      <c r="F483" s="555"/>
      <c r="W483" s="423"/>
    </row>
    <row r="484" s="421" customFormat="1" ht="18.75" customHeight="1" spans="1:23">
      <c r="A484" s="552" t="s">
        <v>878</v>
      </c>
      <c r="B484" s="553" t="s">
        <v>879</v>
      </c>
      <c r="C484" s="554">
        <v>874</v>
      </c>
      <c r="D484" s="554">
        <v>669</v>
      </c>
      <c r="E484" s="263">
        <f ca="1" t="shared" si="7"/>
        <v>76.54</v>
      </c>
      <c r="F484" s="555"/>
      <c r="W484" s="423"/>
    </row>
    <row r="485" s="421" customFormat="1" ht="18.75" customHeight="1" spans="1:23">
      <c r="A485" s="552" t="s">
        <v>880</v>
      </c>
      <c r="B485" s="557" t="s">
        <v>881</v>
      </c>
      <c r="C485" s="554"/>
      <c r="D485" s="554"/>
      <c r="E485" s="263" t="str">
        <f ca="1" t="shared" si="7"/>
        <v/>
      </c>
      <c r="F485" s="555"/>
      <c r="W485" s="423"/>
    </row>
    <row r="486" s="421" customFormat="1" ht="18.75" customHeight="1" spans="1:23">
      <c r="A486" s="552" t="s">
        <v>882</v>
      </c>
      <c r="B486" s="558" t="s">
        <v>881</v>
      </c>
      <c r="C486" s="554"/>
      <c r="D486" s="554"/>
      <c r="E486" s="263" t="str">
        <f ca="1" t="shared" si="7"/>
        <v/>
      </c>
      <c r="F486" s="555"/>
      <c r="W486" s="423"/>
    </row>
    <row r="487" s="421" customFormat="1" ht="18.75" customHeight="1" spans="1:23">
      <c r="A487" s="552" t="s">
        <v>883</v>
      </c>
      <c r="B487" s="553" t="s">
        <v>55</v>
      </c>
      <c r="C487" s="554">
        <v>1969</v>
      </c>
      <c r="D487" s="554">
        <v>2536</v>
      </c>
      <c r="E487" s="263">
        <f ca="1" t="shared" si="7"/>
        <v>128.8</v>
      </c>
      <c r="F487" s="555"/>
      <c r="W487" s="423"/>
    </row>
    <row r="488" s="421" customFormat="1" ht="18.75" customHeight="1" spans="1:23">
      <c r="A488" s="552" t="s">
        <v>884</v>
      </c>
      <c r="B488" s="557" t="s">
        <v>885</v>
      </c>
      <c r="C488" s="554"/>
      <c r="D488" s="554"/>
      <c r="E488" s="263" t="str">
        <f ca="1" t="shared" si="7"/>
        <v/>
      </c>
      <c r="F488" s="555"/>
      <c r="W488" s="423"/>
    </row>
    <row r="489" s="421" customFormat="1" ht="18.75" customHeight="1" spans="1:23">
      <c r="A489" s="552" t="s">
        <v>886</v>
      </c>
      <c r="B489" s="558" t="s">
        <v>95</v>
      </c>
      <c r="C489" s="554"/>
      <c r="D489" s="554"/>
      <c r="E489" s="263" t="str">
        <f ca="1" t="shared" si="7"/>
        <v/>
      </c>
      <c r="F489" s="555"/>
      <c r="W489" s="423"/>
    </row>
    <row r="490" s="421" customFormat="1" ht="18.75" customHeight="1" spans="1:23">
      <c r="A490" s="552" t="s">
        <v>887</v>
      </c>
      <c r="B490" s="558" t="s">
        <v>97</v>
      </c>
      <c r="C490" s="554"/>
      <c r="D490" s="554"/>
      <c r="E490" s="263" t="str">
        <f ca="1" t="shared" si="7"/>
        <v/>
      </c>
      <c r="F490" s="555"/>
      <c r="W490" s="423"/>
    </row>
    <row r="491" s="421" customFormat="1" ht="18.75" customHeight="1" spans="1:23">
      <c r="A491" s="552" t="s">
        <v>888</v>
      </c>
      <c r="B491" s="553" t="s">
        <v>99</v>
      </c>
      <c r="C491" s="554">
        <f>SUM(C492:C494)</f>
        <v>0</v>
      </c>
      <c r="D491" s="554"/>
      <c r="E491" s="263" t="str">
        <f ca="1" t="shared" si="7"/>
        <v/>
      </c>
      <c r="F491" s="555"/>
      <c r="W491" s="423"/>
    </row>
    <row r="492" s="421" customFormat="1" ht="18.75" customHeight="1" spans="1:23">
      <c r="A492" s="552" t="s">
        <v>889</v>
      </c>
      <c r="B492" s="558" t="s">
        <v>890</v>
      </c>
      <c r="C492" s="554"/>
      <c r="D492" s="554"/>
      <c r="E492" s="263" t="str">
        <f ca="1" t="shared" si="7"/>
        <v/>
      </c>
      <c r="F492" s="555"/>
      <c r="W492" s="423"/>
    </row>
    <row r="493" s="421" customFormat="1" ht="18.75" customHeight="1" spans="1:23">
      <c r="A493" s="552" t="s">
        <v>891</v>
      </c>
      <c r="B493" s="553" t="s">
        <v>892</v>
      </c>
      <c r="C493" s="554"/>
      <c r="D493" s="554"/>
      <c r="E493" s="263" t="str">
        <f ca="1" t="shared" si="7"/>
        <v/>
      </c>
      <c r="F493" s="555"/>
      <c r="W493" s="423"/>
    </row>
    <row r="494" s="421" customFormat="1" ht="18.75" customHeight="1" spans="1:23">
      <c r="A494" s="552" t="s">
        <v>893</v>
      </c>
      <c r="B494" s="553" t="s">
        <v>894</v>
      </c>
      <c r="C494" s="554"/>
      <c r="D494" s="554"/>
      <c r="E494" s="263" t="str">
        <f ca="1" t="shared" si="7"/>
        <v/>
      </c>
      <c r="F494" s="555"/>
      <c r="W494" s="423"/>
    </row>
    <row r="495" s="421" customFormat="1" ht="18.75" customHeight="1" spans="1:23">
      <c r="A495" s="552" t="s">
        <v>895</v>
      </c>
      <c r="B495" s="553" t="s">
        <v>896</v>
      </c>
      <c r="C495" s="554">
        <f>SUM(C496:C497)</f>
        <v>0</v>
      </c>
      <c r="D495" s="554"/>
      <c r="E495" s="263" t="str">
        <f ca="1" t="shared" si="7"/>
        <v/>
      </c>
      <c r="F495" s="555"/>
      <c r="W495" s="423"/>
    </row>
    <row r="496" s="421" customFormat="1" ht="18.75" customHeight="1" spans="1:23">
      <c r="A496" s="552" t="s">
        <v>897</v>
      </c>
      <c r="B496" s="553" t="s">
        <v>898</v>
      </c>
      <c r="C496" s="554"/>
      <c r="D496" s="554"/>
      <c r="E496" s="263" t="str">
        <f ca="1" t="shared" si="7"/>
        <v/>
      </c>
      <c r="F496" s="555"/>
      <c r="W496" s="423"/>
    </row>
    <row r="497" s="421" customFormat="1" ht="18.75" customHeight="1" spans="1:23">
      <c r="A497" s="552" t="s">
        <v>899</v>
      </c>
      <c r="B497" s="553" t="s">
        <v>900</v>
      </c>
      <c r="C497" s="554"/>
      <c r="D497" s="554"/>
      <c r="E497" s="263" t="str">
        <f ca="1" t="shared" si="7"/>
        <v/>
      </c>
      <c r="F497" s="555"/>
      <c r="W497" s="423"/>
    </row>
    <row r="498" s="421" customFormat="1" ht="18.75" customHeight="1" spans="1:23">
      <c r="A498" s="552" t="s">
        <v>901</v>
      </c>
      <c r="B498" s="553" t="s">
        <v>902</v>
      </c>
      <c r="C498" s="554">
        <f>SUM(C499:C502)</f>
        <v>0</v>
      </c>
      <c r="D498" s="554"/>
      <c r="E498" s="263" t="str">
        <f ca="1" t="shared" si="7"/>
        <v/>
      </c>
      <c r="F498" s="555"/>
      <c r="W498" s="423"/>
    </row>
    <row r="499" s="421" customFormat="1" ht="18.75" customHeight="1" spans="1:23">
      <c r="A499" s="552" t="s">
        <v>903</v>
      </c>
      <c r="B499" s="553" t="s">
        <v>904</v>
      </c>
      <c r="C499" s="554"/>
      <c r="D499" s="554"/>
      <c r="E499" s="263" t="str">
        <f ca="1" t="shared" si="7"/>
        <v/>
      </c>
      <c r="F499" s="555"/>
      <c r="W499" s="423"/>
    </row>
    <row r="500" s="421" customFormat="1" ht="18.75" customHeight="1" spans="1:23">
      <c r="A500" s="552" t="s">
        <v>905</v>
      </c>
      <c r="B500" s="553" t="s">
        <v>906</v>
      </c>
      <c r="C500" s="554"/>
      <c r="D500" s="554"/>
      <c r="E500" s="263" t="str">
        <f ca="1" t="shared" si="7"/>
        <v/>
      </c>
      <c r="F500" s="555"/>
      <c r="W500" s="423"/>
    </row>
    <row r="501" s="421" customFormat="1" ht="18.75" customHeight="1" spans="1:23">
      <c r="A501" s="552" t="s">
        <v>907</v>
      </c>
      <c r="B501" s="553" t="s">
        <v>908</v>
      </c>
      <c r="C501" s="554"/>
      <c r="D501" s="554"/>
      <c r="E501" s="263" t="str">
        <f ca="1" t="shared" si="7"/>
        <v/>
      </c>
      <c r="F501" s="555"/>
      <c r="W501" s="423"/>
    </row>
    <row r="502" s="421" customFormat="1" ht="18.75" customHeight="1" spans="1:23">
      <c r="A502" s="552" t="s">
        <v>909</v>
      </c>
      <c r="B502" s="557" t="s">
        <v>910</v>
      </c>
      <c r="C502" s="554"/>
      <c r="D502" s="554">
        <v>9</v>
      </c>
      <c r="E502" s="263" t="str">
        <f ca="1" t="shared" si="7"/>
        <v/>
      </c>
      <c r="F502" s="555"/>
      <c r="W502" s="423"/>
    </row>
    <row r="503" s="421" customFormat="1" ht="18.75" customHeight="1" spans="1:23">
      <c r="A503" s="552" t="s">
        <v>911</v>
      </c>
      <c r="B503" s="553" t="s">
        <v>894</v>
      </c>
      <c r="C503" s="554"/>
      <c r="D503" s="554"/>
      <c r="E503" s="263" t="str">
        <f ca="1" t="shared" si="7"/>
        <v/>
      </c>
      <c r="F503" s="555"/>
      <c r="W503" s="423"/>
    </row>
    <row r="504" s="421" customFormat="1" ht="18.75" customHeight="1" spans="1:23">
      <c r="A504" s="552" t="s">
        <v>912</v>
      </c>
      <c r="B504" s="558" t="s">
        <v>913</v>
      </c>
      <c r="C504" s="554"/>
      <c r="D504" s="554"/>
      <c r="E504" s="263" t="str">
        <f ca="1" t="shared" si="7"/>
        <v/>
      </c>
      <c r="F504" s="555"/>
      <c r="W504" s="423"/>
    </row>
    <row r="505" s="421" customFormat="1" ht="18.75" customHeight="1" spans="1:23">
      <c r="A505" s="552" t="s">
        <v>914</v>
      </c>
      <c r="B505" s="558" t="s">
        <v>915</v>
      </c>
      <c r="C505" s="554"/>
      <c r="D505" s="554"/>
      <c r="E505" s="263" t="str">
        <f ca="1" t="shared" si="7"/>
        <v/>
      </c>
      <c r="F505" s="555"/>
      <c r="W505" s="423"/>
    </row>
    <row r="506" s="421" customFormat="1" ht="18.75" customHeight="1" spans="1:23">
      <c r="A506" s="552" t="s">
        <v>916</v>
      </c>
      <c r="B506" s="553" t="s">
        <v>917</v>
      </c>
      <c r="C506" s="554"/>
      <c r="D506" s="554"/>
      <c r="E506" s="263" t="str">
        <f ca="1" t="shared" si="7"/>
        <v/>
      </c>
      <c r="F506" s="555"/>
      <c r="W506" s="423"/>
    </row>
    <row r="507" s="421" customFormat="1" ht="18.75" customHeight="1" spans="1:23">
      <c r="A507" s="552" t="s">
        <v>918</v>
      </c>
      <c r="B507" s="558" t="s">
        <v>919</v>
      </c>
      <c r="C507" s="554"/>
      <c r="D507" s="554">
        <v>9</v>
      </c>
      <c r="E507" s="263" t="str">
        <f ca="1" t="shared" si="7"/>
        <v/>
      </c>
      <c r="F507" s="555"/>
      <c r="W507" s="423"/>
    </row>
    <row r="508" s="421" customFormat="1" ht="18.75" customHeight="1" spans="1:23">
      <c r="A508" s="552" t="s">
        <v>920</v>
      </c>
      <c r="B508" s="557" t="s">
        <v>921</v>
      </c>
      <c r="C508" s="554">
        <v>4</v>
      </c>
      <c r="D508" s="554">
        <v>200</v>
      </c>
      <c r="E508" s="263">
        <f ca="1" t="shared" si="7"/>
        <v>5000</v>
      </c>
      <c r="F508" s="555"/>
      <c r="W508" s="423"/>
    </row>
    <row r="509" s="421" customFormat="1" ht="18.75" customHeight="1" spans="1:23">
      <c r="A509" s="552" t="s">
        <v>922</v>
      </c>
      <c r="B509" s="553" t="s">
        <v>894</v>
      </c>
      <c r="C509" s="554"/>
      <c r="D509" s="554"/>
      <c r="E509" s="263" t="str">
        <f ca="1" t="shared" si="7"/>
        <v/>
      </c>
      <c r="F509" s="555"/>
      <c r="W509" s="423"/>
    </row>
    <row r="510" s="421" customFormat="1" ht="18.75" customHeight="1" spans="1:23">
      <c r="A510" s="552" t="s">
        <v>923</v>
      </c>
      <c r="B510" s="558" t="s">
        <v>924</v>
      </c>
      <c r="C510" s="554">
        <v>4</v>
      </c>
      <c r="D510" s="554">
        <v>196</v>
      </c>
      <c r="E510" s="263">
        <f ca="1" t="shared" si="7"/>
        <v>4900</v>
      </c>
      <c r="F510" s="555"/>
      <c r="W510" s="423"/>
    </row>
    <row r="511" s="421" customFormat="1" ht="18.75" customHeight="1" spans="1:23">
      <c r="A511" s="552" t="s">
        <v>925</v>
      </c>
      <c r="B511" s="558" t="s">
        <v>926</v>
      </c>
      <c r="C511" s="554"/>
      <c r="D511" s="554"/>
      <c r="E511" s="263" t="str">
        <f ca="1" t="shared" si="7"/>
        <v/>
      </c>
      <c r="F511" s="555"/>
      <c r="W511" s="423"/>
    </row>
    <row r="512" s="421" customFormat="1" ht="18.75" customHeight="1" spans="1:23">
      <c r="A512" s="552" t="s">
        <v>927</v>
      </c>
      <c r="B512" s="558" t="s">
        <v>928</v>
      </c>
      <c r="C512" s="554"/>
      <c r="D512" s="554"/>
      <c r="E512" s="263" t="str">
        <f ca="1" t="shared" si="7"/>
        <v/>
      </c>
      <c r="F512" s="555"/>
      <c r="W512" s="423"/>
    </row>
    <row r="513" s="421" customFormat="1" ht="18.75" customHeight="1" spans="1:23">
      <c r="A513" s="552" t="s">
        <v>929</v>
      </c>
      <c r="B513" s="558" t="s">
        <v>930</v>
      </c>
      <c r="C513" s="554"/>
      <c r="D513" s="554">
        <v>4</v>
      </c>
      <c r="E513" s="263" t="str">
        <f ca="1" t="shared" si="7"/>
        <v/>
      </c>
      <c r="F513" s="555"/>
      <c r="W513" s="423"/>
    </row>
    <row r="514" s="421" customFormat="1" ht="18.75" customHeight="1" spans="1:23">
      <c r="A514" s="552" t="s">
        <v>931</v>
      </c>
      <c r="B514" s="557" t="s">
        <v>932</v>
      </c>
      <c r="C514" s="554">
        <v>300</v>
      </c>
      <c r="D514" s="554"/>
      <c r="E514" s="263">
        <f ca="1" t="shared" si="7"/>
        <v>0</v>
      </c>
      <c r="F514" s="555"/>
      <c r="W514" s="423"/>
    </row>
    <row r="515" s="421" customFormat="1" ht="18.75" customHeight="1" spans="1:23">
      <c r="A515" s="552" t="s">
        <v>933</v>
      </c>
      <c r="B515" s="553" t="s">
        <v>894</v>
      </c>
      <c r="C515" s="554"/>
      <c r="D515" s="554"/>
      <c r="E515" s="263" t="str">
        <f ca="1" t="shared" si="7"/>
        <v/>
      </c>
      <c r="F515" s="555"/>
      <c r="W515" s="423"/>
    </row>
    <row r="516" s="421" customFormat="1" ht="18.75" customHeight="1" spans="1:23">
      <c r="A516" s="552" t="s">
        <v>934</v>
      </c>
      <c r="B516" s="558" t="s">
        <v>935</v>
      </c>
      <c r="C516" s="554">
        <v>300</v>
      </c>
      <c r="D516" s="554"/>
      <c r="E516" s="263">
        <f ca="1" t="shared" si="7"/>
        <v>0</v>
      </c>
      <c r="F516" s="555"/>
      <c r="W516" s="423"/>
    </row>
    <row r="517" s="421" customFormat="1" ht="18.75" customHeight="1" spans="1:23">
      <c r="A517" s="552" t="s">
        <v>936</v>
      </c>
      <c r="B517" s="558" t="s">
        <v>937</v>
      </c>
      <c r="C517" s="554"/>
      <c r="D517" s="554"/>
      <c r="E517" s="263" t="str">
        <f ca="1" t="shared" si="7"/>
        <v/>
      </c>
      <c r="F517" s="555"/>
      <c r="W517" s="423"/>
    </row>
    <row r="518" s="421" customFormat="1" ht="18.75" customHeight="1" spans="1:23">
      <c r="A518" s="552" t="s">
        <v>938</v>
      </c>
      <c r="B518" s="558" t="s">
        <v>939</v>
      </c>
      <c r="C518" s="554">
        <f>SUM(C519:C525)</f>
        <v>0</v>
      </c>
      <c r="D518" s="554"/>
      <c r="E518" s="263" t="str">
        <f ca="1" t="shared" ref="E518:E581" si="8">IFERROR(ROUND(D518/C518*100,2),"")</f>
        <v/>
      </c>
      <c r="F518" s="555"/>
      <c r="W518" s="423"/>
    </row>
    <row r="519" s="421" customFormat="1" ht="18.75" customHeight="1" spans="1:23">
      <c r="A519" s="552" t="s">
        <v>940</v>
      </c>
      <c r="B519" s="557" t="s">
        <v>941</v>
      </c>
      <c r="C519" s="554"/>
      <c r="D519" s="554"/>
      <c r="E519" s="263" t="str">
        <f ca="1" t="shared" si="8"/>
        <v/>
      </c>
      <c r="F519" s="555"/>
      <c r="W519" s="423"/>
    </row>
    <row r="520" s="421" customFormat="1" ht="18.75" customHeight="1" spans="1:23">
      <c r="A520" s="552" t="s">
        <v>942</v>
      </c>
      <c r="B520" s="553" t="s">
        <v>943</v>
      </c>
      <c r="C520" s="554"/>
      <c r="D520" s="554"/>
      <c r="E520" s="263" t="str">
        <f ca="1" t="shared" si="8"/>
        <v/>
      </c>
      <c r="F520" s="555"/>
      <c r="W520" s="423"/>
    </row>
    <row r="521" s="421" customFormat="1" ht="18.75" customHeight="1" spans="1:23">
      <c r="A521" s="552" t="s">
        <v>944</v>
      </c>
      <c r="B521" s="553" t="s">
        <v>945</v>
      </c>
      <c r="C521" s="554"/>
      <c r="D521" s="554"/>
      <c r="E521" s="263" t="str">
        <f ca="1" t="shared" si="8"/>
        <v/>
      </c>
      <c r="F521" s="555"/>
      <c r="W521" s="423"/>
    </row>
    <row r="522" s="421" customFormat="1" ht="18.75" customHeight="1" spans="1:23">
      <c r="A522" s="552" t="s">
        <v>946</v>
      </c>
      <c r="B522" s="558" t="s">
        <v>947</v>
      </c>
      <c r="C522" s="554"/>
      <c r="D522" s="554"/>
      <c r="E522" s="263" t="str">
        <f ca="1" t="shared" si="8"/>
        <v/>
      </c>
      <c r="F522" s="555"/>
      <c r="W522" s="423"/>
    </row>
    <row r="523" s="421" customFormat="1" ht="18.75" customHeight="1" spans="1:23">
      <c r="A523" s="552" t="s">
        <v>948</v>
      </c>
      <c r="B523" s="558" t="s">
        <v>949</v>
      </c>
      <c r="C523" s="554"/>
      <c r="D523" s="554"/>
      <c r="E523" s="263" t="str">
        <f ca="1" t="shared" si="8"/>
        <v/>
      </c>
      <c r="F523" s="555"/>
      <c r="W523" s="423"/>
    </row>
    <row r="524" s="421" customFormat="1" ht="18.75" customHeight="1" spans="1:23">
      <c r="A524" s="552" t="s">
        <v>950</v>
      </c>
      <c r="B524" s="557" t="s">
        <v>951</v>
      </c>
      <c r="C524" s="554"/>
      <c r="D524" s="554"/>
      <c r="E524" s="263" t="str">
        <f ca="1" t="shared" si="8"/>
        <v/>
      </c>
      <c r="F524" s="555"/>
      <c r="W524" s="423"/>
    </row>
    <row r="525" s="421" customFormat="1" ht="18.75" customHeight="1" spans="1:23">
      <c r="A525" s="552" t="s">
        <v>952</v>
      </c>
      <c r="B525" s="553" t="s">
        <v>894</v>
      </c>
      <c r="C525" s="554"/>
      <c r="D525" s="554"/>
      <c r="E525" s="263" t="str">
        <f ca="1" t="shared" si="8"/>
        <v/>
      </c>
      <c r="F525" s="555"/>
      <c r="W525" s="423"/>
    </row>
    <row r="526" s="421" customFormat="1" ht="18.75" customHeight="1" spans="1:23">
      <c r="A526" s="552" t="s">
        <v>953</v>
      </c>
      <c r="B526" s="558" t="s">
        <v>954</v>
      </c>
      <c r="C526" s="554">
        <f>SUM(C527:C536)</f>
        <v>0</v>
      </c>
      <c r="D526" s="554"/>
      <c r="E526" s="263" t="str">
        <f ca="1" t="shared" si="8"/>
        <v/>
      </c>
      <c r="F526" s="555"/>
      <c r="W526" s="423"/>
    </row>
    <row r="527" s="421" customFormat="1" ht="18.75" customHeight="1" spans="1:23">
      <c r="A527" s="552" t="s">
        <v>955</v>
      </c>
      <c r="B527" s="553" t="s">
        <v>956</v>
      </c>
      <c r="C527" s="554"/>
      <c r="D527" s="554"/>
      <c r="E527" s="263" t="str">
        <f ca="1" t="shared" si="8"/>
        <v/>
      </c>
      <c r="F527" s="555"/>
      <c r="W527" s="423"/>
    </row>
    <row r="528" s="421" customFormat="1" ht="18.75" customHeight="1" spans="1:23">
      <c r="A528" s="552" t="s">
        <v>957</v>
      </c>
      <c r="B528" s="553" t="s">
        <v>958</v>
      </c>
      <c r="C528" s="554"/>
      <c r="D528" s="554"/>
      <c r="E528" s="263" t="str">
        <f ca="1" t="shared" si="8"/>
        <v/>
      </c>
      <c r="F528" s="555"/>
      <c r="W528" s="423"/>
    </row>
    <row r="529" s="421" customFormat="1" ht="18.75" customHeight="1" spans="1:23">
      <c r="A529" s="552" t="s">
        <v>959</v>
      </c>
      <c r="B529" s="553" t="s">
        <v>960</v>
      </c>
      <c r="C529" s="554"/>
      <c r="D529" s="554"/>
      <c r="E529" s="263" t="str">
        <f ca="1" t="shared" si="8"/>
        <v/>
      </c>
      <c r="F529" s="555"/>
      <c r="W529" s="423"/>
    </row>
    <row r="530" s="421" customFormat="1" ht="18.75" customHeight="1" spans="1:23">
      <c r="A530" s="552" t="s">
        <v>961</v>
      </c>
      <c r="B530" s="553" t="s">
        <v>962</v>
      </c>
      <c r="C530" s="554"/>
      <c r="D530" s="554"/>
      <c r="E530" s="263" t="str">
        <f ca="1" t="shared" si="8"/>
        <v/>
      </c>
      <c r="F530" s="555"/>
      <c r="W530" s="423"/>
    </row>
    <row r="531" s="421" customFormat="1" ht="18.75" customHeight="1" spans="1:23">
      <c r="A531" s="552" t="s">
        <v>963</v>
      </c>
      <c r="B531" s="553" t="s">
        <v>964</v>
      </c>
      <c r="C531" s="554"/>
      <c r="D531" s="554">
        <v>48</v>
      </c>
      <c r="E531" s="263" t="str">
        <f ca="1" t="shared" si="8"/>
        <v/>
      </c>
      <c r="F531" s="555"/>
      <c r="W531" s="423"/>
    </row>
    <row r="532" s="421" customFormat="1" ht="18.75" customHeight="1" spans="1:23">
      <c r="A532" s="552" t="s">
        <v>965</v>
      </c>
      <c r="B532" s="553" t="s">
        <v>966</v>
      </c>
      <c r="C532" s="554"/>
      <c r="D532" s="554"/>
      <c r="E532" s="263" t="str">
        <f ca="1" t="shared" si="8"/>
        <v/>
      </c>
      <c r="F532" s="555"/>
      <c r="W532" s="423"/>
    </row>
    <row r="533" s="421" customFormat="1" ht="18.75" customHeight="1" spans="1:23">
      <c r="A533" s="552" t="s">
        <v>967</v>
      </c>
      <c r="B533" s="553" t="s">
        <v>968</v>
      </c>
      <c r="C533" s="554"/>
      <c r="D533" s="554"/>
      <c r="E533" s="263" t="str">
        <f ca="1" t="shared" si="8"/>
        <v/>
      </c>
      <c r="F533" s="555"/>
      <c r="W533" s="423"/>
    </row>
    <row r="534" s="421" customFormat="1" ht="18.75" customHeight="1" spans="1:23">
      <c r="A534" s="552" t="s">
        <v>969</v>
      </c>
      <c r="B534" s="553" t="s">
        <v>970</v>
      </c>
      <c r="C534" s="554"/>
      <c r="D534" s="554">
        <v>48</v>
      </c>
      <c r="E534" s="263" t="str">
        <f ca="1" t="shared" si="8"/>
        <v/>
      </c>
      <c r="F534" s="555"/>
      <c r="W534" s="423"/>
    </row>
    <row r="535" s="421" customFormat="1" ht="18.75" customHeight="1" spans="1:23">
      <c r="A535" s="552" t="s">
        <v>971</v>
      </c>
      <c r="B535" s="557" t="s">
        <v>972</v>
      </c>
      <c r="C535" s="554"/>
      <c r="D535" s="554">
        <v>100</v>
      </c>
      <c r="E535" s="263" t="str">
        <f ca="1" t="shared" si="8"/>
        <v/>
      </c>
      <c r="F535" s="555"/>
      <c r="W535" s="423"/>
    </row>
    <row r="536" s="421" customFormat="1" ht="18.75" customHeight="1" spans="1:23">
      <c r="A536" s="552" t="s">
        <v>973</v>
      </c>
      <c r="B536" s="558" t="s">
        <v>974</v>
      </c>
      <c r="C536" s="554"/>
      <c r="D536" s="554">
        <v>100</v>
      </c>
      <c r="E536" s="263" t="str">
        <f ca="1" t="shared" si="8"/>
        <v/>
      </c>
      <c r="F536" s="555"/>
      <c r="W536" s="423"/>
    </row>
    <row r="537" s="421" customFormat="1" ht="18.75" customHeight="1" spans="1:23">
      <c r="A537" s="552" t="s">
        <v>975</v>
      </c>
      <c r="B537" s="558" t="s">
        <v>976</v>
      </c>
      <c r="C537" s="554"/>
      <c r="D537" s="554"/>
      <c r="E537" s="263" t="str">
        <f ca="1" t="shared" si="8"/>
        <v/>
      </c>
      <c r="F537" s="555"/>
      <c r="W537" s="423"/>
    </row>
    <row r="538" s="421" customFormat="1" ht="18.75" customHeight="1" spans="1:23">
      <c r="A538" s="552" t="s">
        <v>977</v>
      </c>
      <c r="B538" s="557" t="s">
        <v>978</v>
      </c>
      <c r="C538" s="554">
        <v>1665</v>
      </c>
      <c r="D538" s="554">
        <v>2179</v>
      </c>
      <c r="E538" s="263">
        <f ca="1" t="shared" si="8"/>
        <v>130.87</v>
      </c>
      <c r="F538" s="555"/>
      <c r="W538" s="423"/>
    </row>
    <row r="539" s="421" customFormat="1" ht="18.75" customHeight="1" spans="1:23">
      <c r="A539" s="552" t="s">
        <v>979</v>
      </c>
      <c r="B539" s="558" t="s">
        <v>980</v>
      </c>
      <c r="C539" s="554"/>
      <c r="D539" s="554"/>
      <c r="E539" s="263" t="str">
        <f ca="1" t="shared" si="8"/>
        <v/>
      </c>
      <c r="F539" s="555"/>
      <c r="W539" s="423"/>
    </row>
    <row r="540" s="421" customFormat="1" ht="18.75" customHeight="1" spans="1:23">
      <c r="A540" s="552" t="s">
        <v>981</v>
      </c>
      <c r="B540" s="553" t="s">
        <v>982</v>
      </c>
      <c r="C540" s="554"/>
      <c r="D540" s="554"/>
      <c r="E540" s="263" t="str">
        <f ca="1" t="shared" si="8"/>
        <v/>
      </c>
      <c r="F540" s="555"/>
      <c r="W540" s="423"/>
    </row>
    <row r="541" s="421" customFormat="1" ht="18.75" customHeight="1" spans="1:23">
      <c r="A541" s="552" t="s">
        <v>983</v>
      </c>
      <c r="B541" s="553" t="s">
        <v>984</v>
      </c>
      <c r="C541" s="554"/>
      <c r="D541" s="554"/>
      <c r="E541" s="263" t="str">
        <f ca="1" t="shared" si="8"/>
        <v/>
      </c>
      <c r="F541" s="555"/>
      <c r="W541" s="423"/>
    </row>
    <row r="542" s="421" customFormat="1" ht="18.75" customHeight="1" spans="1:23">
      <c r="A542" s="552" t="s">
        <v>985</v>
      </c>
      <c r="B542" s="558" t="s">
        <v>978</v>
      </c>
      <c r="C542" s="554">
        <v>1665</v>
      </c>
      <c r="D542" s="554">
        <v>2179</v>
      </c>
      <c r="E542" s="263">
        <f ca="1" t="shared" si="8"/>
        <v>130.87</v>
      </c>
      <c r="F542" s="555"/>
      <c r="W542" s="423"/>
    </row>
    <row r="543" s="421" customFormat="1" ht="18.75" customHeight="1" spans="1:23">
      <c r="A543" s="552" t="s">
        <v>986</v>
      </c>
      <c r="B543" s="553" t="s">
        <v>56</v>
      </c>
      <c r="C543" s="554">
        <v>12</v>
      </c>
      <c r="D543" s="554">
        <v>45</v>
      </c>
      <c r="E543" s="263">
        <f ca="1" t="shared" si="8"/>
        <v>375</v>
      </c>
      <c r="F543" s="555"/>
      <c r="W543" s="423"/>
    </row>
    <row r="544" s="421" customFormat="1" ht="18.75" customHeight="1" spans="1:23">
      <c r="A544" s="552" t="s">
        <v>987</v>
      </c>
      <c r="B544" s="557" t="s">
        <v>988</v>
      </c>
      <c r="C544" s="554">
        <v>12</v>
      </c>
      <c r="D544" s="554">
        <v>45</v>
      </c>
      <c r="E544" s="263">
        <f ca="1" t="shared" si="8"/>
        <v>375</v>
      </c>
      <c r="F544" s="555"/>
      <c r="W544" s="423"/>
    </row>
    <row r="545" s="421" customFormat="1" ht="18.75" customHeight="1" spans="1:23">
      <c r="A545" s="552" t="s">
        <v>989</v>
      </c>
      <c r="B545" s="558" t="s">
        <v>95</v>
      </c>
      <c r="C545" s="554"/>
      <c r="D545" s="554"/>
      <c r="E545" s="263" t="str">
        <f ca="1" t="shared" si="8"/>
        <v/>
      </c>
      <c r="F545" s="555"/>
      <c r="W545" s="423"/>
    </row>
    <row r="546" s="421" customFormat="1" ht="18.75" customHeight="1" spans="1:23">
      <c r="A546" s="552" t="s">
        <v>990</v>
      </c>
      <c r="B546" s="553" t="s">
        <v>97</v>
      </c>
      <c r="C546" s="554"/>
      <c r="D546" s="554"/>
      <c r="E546" s="263" t="str">
        <f ca="1" t="shared" si="8"/>
        <v/>
      </c>
      <c r="F546" s="555"/>
      <c r="W546" s="423"/>
    </row>
    <row r="547" s="421" customFormat="1" ht="18.75" customHeight="1" spans="1:23">
      <c r="A547" s="552" t="s">
        <v>991</v>
      </c>
      <c r="B547" s="553" t="s">
        <v>99</v>
      </c>
      <c r="C547" s="554"/>
      <c r="D547" s="554"/>
      <c r="E547" s="263" t="str">
        <f ca="1" t="shared" si="8"/>
        <v/>
      </c>
      <c r="F547" s="555"/>
      <c r="W547" s="423"/>
    </row>
    <row r="548" s="421" customFormat="1" ht="18.75" customHeight="1" spans="1:23">
      <c r="A548" s="552" t="s">
        <v>992</v>
      </c>
      <c r="B548" s="558" t="s">
        <v>993</v>
      </c>
      <c r="C548" s="554">
        <f>SUM(C549:C551)</f>
        <v>0</v>
      </c>
      <c r="D548" s="554"/>
      <c r="E548" s="263" t="str">
        <f ca="1" t="shared" si="8"/>
        <v/>
      </c>
      <c r="F548" s="555"/>
      <c r="W548" s="423"/>
    </row>
    <row r="549" s="421" customFormat="1" ht="18.75" customHeight="1" spans="1:23">
      <c r="A549" s="552" t="s">
        <v>994</v>
      </c>
      <c r="B549" s="553" t="s">
        <v>995</v>
      </c>
      <c r="C549" s="554"/>
      <c r="D549" s="554"/>
      <c r="E549" s="263" t="str">
        <f ca="1" t="shared" si="8"/>
        <v/>
      </c>
      <c r="F549" s="555"/>
      <c r="W549" s="423"/>
    </row>
    <row r="550" s="421" customFormat="1" ht="18.75" customHeight="1" spans="1:23">
      <c r="A550" s="552" t="s">
        <v>996</v>
      </c>
      <c r="B550" s="558" t="s">
        <v>997</v>
      </c>
      <c r="C550" s="554"/>
      <c r="D550" s="554"/>
      <c r="E550" s="263" t="str">
        <f ca="1" t="shared" si="8"/>
        <v/>
      </c>
      <c r="F550" s="555"/>
      <c r="W550" s="423"/>
    </row>
    <row r="551" s="421" customFormat="1" ht="18.75" customHeight="1" spans="1:23">
      <c r="A551" s="552" t="s">
        <v>998</v>
      </c>
      <c r="B551" s="558" t="s">
        <v>999</v>
      </c>
      <c r="C551" s="554"/>
      <c r="D551" s="554"/>
      <c r="E551" s="263" t="str">
        <f ca="1" t="shared" si="8"/>
        <v/>
      </c>
      <c r="F551" s="555"/>
      <c r="W551" s="423"/>
    </row>
    <row r="552" s="421" customFormat="1" ht="18.75" customHeight="1" spans="1:23">
      <c r="A552" s="552" t="s">
        <v>1000</v>
      </c>
      <c r="B552" s="558" t="s">
        <v>1001</v>
      </c>
      <c r="C552" s="554"/>
      <c r="D552" s="554"/>
      <c r="E552" s="263" t="str">
        <f ca="1" t="shared" si="8"/>
        <v/>
      </c>
      <c r="F552" s="555"/>
      <c r="W552" s="423"/>
    </row>
    <row r="553" s="421" customFormat="1" ht="18.75" customHeight="1" spans="1:23">
      <c r="A553" s="552" t="s">
        <v>1002</v>
      </c>
      <c r="B553" s="558" t="s">
        <v>1003</v>
      </c>
      <c r="C553" s="554"/>
      <c r="D553" s="554"/>
      <c r="E553" s="263" t="str">
        <f ca="1" t="shared" si="8"/>
        <v/>
      </c>
      <c r="F553" s="555"/>
      <c r="W553" s="423"/>
    </row>
    <row r="554" s="421" customFormat="1" ht="18.75" customHeight="1" spans="1:23">
      <c r="A554" s="552" t="s">
        <v>1004</v>
      </c>
      <c r="B554" s="553" t="s">
        <v>1005</v>
      </c>
      <c r="C554" s="554"/>
      <c r="D554" s="554"/>
      <c r="E554" s="263" t="str">
        <f ca="1" t="shared" si="8"/>
        <v/>
      </c>
      <c r="F554" s="555"/>
      <c r="W554" s="423"/>
    </row>
    <row r="555" s="421" customFormat="1" ht="18.75" customHeight="1" spans="1:23">
      <c r="A555" s="552" t="s">
        <v>1006</v>
      </c>
      <c r="B555" s="558" t="s">
        <v>1007</v>
      </c>
      <c r="C555" s="554"/>
      <c r="D555" s="554"/>
      <c r="E555" s="263" t="str">
        <f ca="1" t="shared" si="8"/>
        <v/>
      </c>
      <c r="F555" s="555"/>
      <c r="W555" s="423"/>
    </row>
    <row r="556" s="421" customFormat="1" ht="18.75" customHeight="1" spans="1:23">
      <c r="A556" s="552" t="s">
        <v>1008</v>
      </c>
      <c r="B556" s="558" t="s">
        <v>1009</v>
      </c>
      <c r="C556" s="554"/>
      <c r="D556" s="554"/>
      <c r="E556" s="263" t="str">
        <f ca="1" t="shared" si="8"/>
        <v/>
      </c>
      <c r="F556" s="555"/>
      <c r="W556" s="423"/>
    </row>
    <row r="557" s="421" customFormat="1" ht="18.75" customHeight="1" spans="1:23">
      <c r="A557" s="552" t="s">
        <v>1010</v>
      </c>
      <c r="B557" s="558" t="s">
        <v>1011</v>
      </c>
      <c r="C557" s="554">
        <v>12</v>
      </c>
      <c r="D557" s="554">
        <v>45</v>
      </c>
      <c r="E557" s="263">
        <f ca="1" t="shared" si="8"/>
        <v>375</v>
      </c>
      <c r="F557" s="555"/>
      <c r="W557" s="423"/>
    </row>
    <row r="558" s="421" customFormat="1" ht="18.75" customHeight="1" spans="1:23">
      <c r="A558" s="552" t="s">
        <v>1012</v>
      </c>
      <c r="B558" s="557" t="s">
        <v>1013</v>
      </c>
      <c r="C558" s="554"/>
      <c r="D558" s="554"/>
      <c r="E558" s="263" t="str">
        <f ca="1" t="shared" si="8"/>
        <v/>
      </c>
      <c r="F558" s="555"/>
      <c r="W558" s="423"/>
    </row>
    <row r="559" s="421" customFormat="1" ht="18.75" customHeight="1" spans="1:23">
      <c r="A559" s="552" t="s">
        <v>1014</v>
      </c>
      <c r="B559" s="553" t="s">
        <v>95</v>
      </c>
      <c r="C559" s="554"/>
      <c r="D559" s="554"/>
      <c r="E559" s="263" t="str">
        <f ca="1" t="shared" si="8"/>
        <v/>
      </c>
      <c r="F559" s="555"/>
      <c r="W559" s="423"/>
    </row>
    <row r="560" s="421" customFormat="1" ht="18.75" customHeight="1" spans="1:23">
      <c r="A560" s="552" t="s">
        <v>1015</v>
      </c>
      <c r="B560" s="553" t="s">
        <v>97</v>
      </c>
      <c r="C560" s="554"/>
      <c r="D560" s="554"/>
      <c r="E560" s="263" t="str">
        <f ca="1" t="shared" si="8"/>
        <v/>
      </c>
      <c r="F560" s="555"/>
      <c r="W560" s="423"/>
    </row>
    <row r="561" s="421" customFormat="1" ht="18.75" customHeight="1" spans="1:23">
      <c r="A561" s="552" t="s">
        <v>1016</v>
      </c>
      <c r="B561" s="553" t="s">
        <v>99</v>
      </c>
      <c r="C561" s="554"/>
      <c r="D561" s="554"/>
      <c r="E561" s="263" t="str">
        <f ca="1" t="shared" si="8"/>
        <v/>
      </c>
      <c r="F561" s="555"/>
      <c r="W561" s="423"/>
    </row>
    <row r="562" s="421" customFormat="1" ht="18.75" customHeight="1" spans="1:23">
      <c r="A562" s="552" t="s">
        <v>1017</v>
      </c>
      <c r="B562" s="558" t="s">
        <v>1018</v>
      </c>
      <c r="C562" s="554"/>
      <c r="D562" s="554"/>
      <c r="E562" s="263" t="str">
        <f ca="1" t="shared" si="8"/>
        <v/>
      </c>
      <c r="F562" s="555"/>
      <c r="W562" s="423"/>
    </row>
    <row r="563" s="421" customFormat="1" ht="18.75" customHeight="1" spans="1:23">
      <c r="A563" s="552" t="s">
        <v>1019</v>
      </c>
      <c r="B563" s="558" t="s">
        <v>1020</v>
      </c>
      <c r="C563" s="554"/>
      <c r="D563" s="554"/>
      <c r="E563" s="263" t="str">
        <f ca="1" t="shared" si="8"/>
        <v/>
      </c>
      <c r="F563" s="555"/>
      <c r="W563" s="423"/>
    </row>
    <row r="564" s="421" customFormat="1" ht="18.75" customHeight="1" spans="1:23">
      <c r="A564" s="552" t="s">
        <v>1021</v>
      </c>
      <c r="B564" s="553" t="s">
        <v>1022</v>
      </c>
      <c r="C564" s="554"/>
      <c r="D564" s="554"/>
      <c r="E564" s="263" t="str">
        <f ca="1" t="shared" si="8"/>
        <v/>
      </c>
      <c r="F564" s="555"/>
      <c r="W564" s="423"/>
    </row>
    <row r="565" s="421" customFormat="1" ht="18.75" customHeight="1" spans="1:23">
      <c r="A565" s="552" t="s">
        <v>1023</v>
      </c>
      <c r="B565" s="558" t="s">
        <v>1024</v>
      </c>
      <c r="C565" s="554"/>
      <c r="D565" s="554"/>
      <c r="E565" s="263" t="str">
        <f ca="1" t="shared" si="8"/>
        <v/>
      </c>
      <c r="F565" s="555"/>
      <c r="W565" s="423"/>
    </row>
    <row r="566" s="421" customFormat="1" ht="18.75" customHeight="1" spans="1:23">
      <c r="A566" s="552" t="s">
        <v>1025</v>
      </c>
      <c r="B566" s="557" t="s">
        <v>1026</v>
      </c>
      <c r="C566" s="554"/>
      <c r="D566" s="554"/>
      <c r="E566" s="263" t="str">
        <f ca="1" t="shared" si="8"/>
        <v/>
      </c>
      <c r="F566" s="555"/>
      <c r="W566" s="423"/>
    </row>
    <row r="567" s="421" customFormat="1" ht="18.75" customHeight="1" spans="1:23">
      <c r="A567" s="552" t="s">
        <v>1027</v>
      </c>
      <c r="B567" s="558" t="s">
        <v>95</v>
      </c>
      <c r="C567" s="554">
        <f>SUM(C568:C577)</f>
        <v>0</v>
      </c>
      <c r="D567" s="554"/>
      <c r="E567" s="263" t="str">
        <f ca="1" t="shared" si="8"/>
        <v/>
      </c>
      <c r="F567" s="555"/>
      <c r="W567" s="423"/>
    </row>
    <row r="568" s="421" customFormat="1" ht="18.75" customHeight="1" spans="1:23">
      <c r="A568" s="552" t="s">
        <v>1028</v>
      </c>
      <c r="B568" s="553" t="s">
        <v>97</v>
      </c>
      <c r="C568" s="554"/>
      <c r="D568" s="554"/>
      <c r="E568" s="263" t="str">
        <f ca="1" t="shared" si="8"/>
        <v/>
      </c>
      <c r="F568" s="555"/>
      <c r="W568" s="423"/>
    </row>
    <row r="569" s="421" customFormat="1" ht="18.75" customHeight="1" spans="1:23">
      <c r="A569" s="552" t="s">
        <v>1029</v>
      </c>
      <c r="B569" s="553" t="s">
        <v>99</v>
      </c>
      <c r="C569" s="554"/>
      <c r="D569" s="554"/>
      <c r="E569" s="263" t="str">
        <f ca="1" t="shared" si="8"/>
        <v/>
      </c>
      <c r="F569" s="555"/>
      <c r="W569" s="423"/>
    </row>
    <row r="570" s="421" customFormat="1" ht="18.75" customHeight="1" spans="1:23">
      <c r="A570" s="552" t="s">
        <v>1030</v>
      </c>
      <c r="B570" s="553" t="s">
        <v>1031</v>
      </c>
      <c r="C570" s="554"/>
      <c r="D570" s="554"/>
      <c r="E570" s="263" t="str">
        <f ca="1" t="shared" si="8"/>
        <v/>
      </c>
      <c r="F570" s="555"/>
      <c r="W570" s="423"/>
    </row>
    <row r="571" s="421" customFormat="1" ht="18.75" customHeight="1" spans="1:23">
      <c r="A571" s="552" t="s">
        <v>1032</v>
      </c>
      <c r="B571" s="553" t="s">
        <v>1033</v>
      </c>
      <c r="C571" s="554"/>
      <c r="D571" s="554"/>
      <c r="E571" s="263" t="str">
        <f ca="1" t="shared" si="8"/>
        <v/>
      </c>
      <c r="F571" s="555"/>
      <c r="W571" s="423"/>
    </row>
    <row r="572" s="421" customFormat="1" ht="18.75" customHeight="1" spans="1:23">
      <c r="A572" s="552" t="s">
        <v>1034</v>
      </c>
      <c r="B572" s="558" t="s">
        <v>1035</v>
      </c>
      <c r="C572" s="554"/>
      <c r="D572" s="554"/>
      <c r="E572" s="263" t="str">
        <f ca="1" t="shared" si="8"/>
        <v/>
      </c>
      <c r="F572" s="555"/>
      <c r="W572" s="423"/>
    </row>
    <row r="573" s="421" customFormat="1" ht="18.75" customHeight="1" spans="1:23">
      <c r="A573" s="552" t="s">
        <v>1036</v>
      </c>
      <c r="B573" s="558" t="s">
        <v>1037</v>
      </c>
      <c r="C573" s="554"/>
      <c r="D573" s="554"/>
      <c r="E573" s="263" t="str">
        <f ca="1" t="shared" si="8"/>
        <v/>
      </c>
      <c r="F573" s="555"/>
      <c r="W573" s="423"/>
    </row>
    <row r="574" s="421" customFormat="1" ht="18.75" customHeight="1" spans="1:23">
      <c r="A574" s="552" t="s">
        <v>1038</v>
      </c>
      <c r="B574" s="558" t="s">
        <v>1039</v>
      </c>
      <c r="C574" s="554"/>
      <c r="D574" s="554"/>
      <c r="E574" s="263" t="str">
        <f ca="1" t="shared" si="8"/>
        <v/>
      </c>
      <c r="F574" s="555"/>
      <c r="W574" s="423"/>
    </row>
    <row r="575" s="421" customFormat="1" ht="18.75" customHeight="1" spans="1:23">
      <c r="A575" s="552" t="s">
        <v>1040</v>
      </c>
      <c r="B575" s="553" t="s">
        <v>1041</v>
      </c>
      <c r="C575" s="554"/>
      <c r="D575" s="554"/>
      <c r="E575" s="263" t="str">
        <f ca="1" t="shared" si="8"/>
        <v/>
      </c>
      <c r="F575" s="555"/>
      <c r="W575" s="423"/>
    </row>
    <row r="576" s="421" customFormat="1" ht="18.75" customHeight="1" spans="1:23">
      <c r="A576" s="552" t="s">
        <v>1042</v>
      </c>
      <c r="B576" s="558" t="s">
        <v>1043</v>
      </c>
      <c r="C576" s="554"/>
      <c r="D576" s="554"/>
      <c r="E576" s="263" t="str">
        <f ca="1" t="shared" si="8"/>
        <v/>
      </c>
      <c r="F576" s="555"/>
      <c r="W576" s="423"/>
    </row>
    <row r="577" s="421" customFormat="1" ht="18.75" customHeight="1" spans="1:23">
      <c r="A577" s="552" t="s">
        <v>1044</v>
      </c>
      <c r="B577" s="557" t="s">
        <v>1045</v>
      </c>
      <c r="C577" s="554"/>
      <c r="D577" s="554"/>
      <c r="E577" s="263" t="str">
        <f ca="1" t="shared" si="8"/>
        <v/>
      </c>
      <c r="F577" s="555"/>
      <c r="W577" s="423"/>
    </row>
    <row r="578" s="421" customFormat="1" ht="18.75" customHeight="1" spans="1:23">
      <c r="A578" s="552" t="s">
        <v>1046</v>
      </c>
      <c r="B578" s="553" t="s">
        <v>95</v>
      </c>
      <c r="C578" s="554">
        <f>SUM(C579)</f>
        <v>0</v>
      </c>
      <c r="D578" s="554"/>
      <c r="E578" s="263" t="str">
        <f ca="1" t="shared" si="8"/>
        <v/>
      </c>
      <c r="F578" s="555"/>
      <c r="W578" s="423"/>
    </row>
    <row r="579" s="421" customFormat="1" ht="18.75" customHeight="1" spans="1:23">
      <c r="A579" s="552" t="s">
        <v>1047</v>
      </c>
      <c r="B579" s="553" t="s">
        <v>97</v>
      </c>
      <c r="C579" s="554"/>
      <c r="D579" s="554"/>
      <c r="E579" s="263" t="str">
        <f ca="1" t="shared" si="8"/>
        <v/>
      </c>
      <c r="F579" s="555"/>
      <c r="W579" s="423"/>
    </row>
    <row r="580" s="421" customFormat="1" ht="18.75" customHeight="1" spans="1:23">
      <c r="A580" s="552" t="s">
        <v>1048</v>
      </c>
      <c r="B580" s="553" t="s">
        <v>99</v>
      </c>
      <c r="C580" s="554">
        <f>SUM(C581:C588)</f>
        <v>0</v>
      </c>
      <c r="D580" s="554"/>
      <c r="E580" s="263" t="str">
        <f ca="1" t="shared" si="8"/>
        <v/>
      </c>
      <c r="F580" s="555"/>
      <c r="W580" s="423"/>
    </row>
    <row r="581" s="421" customFormat="1" ht="18.75" customHeight="1" spans="1:23">
      <c r="A581" s="552" t="s">
        <v>1049</v>
      </c>
      <c r="B581" s="558" t="s">
        <v>1050</v>
      </c>
      <c r="C581" s="554"/>
      <c r="D581" s="554"/>
      <c r="E581" s="263" t="str">
        <f ca="1" t="shared" si="8"/>
        <v/>
      </c>
      <c r="F581" s="555"/>
      <c r="W581" s="423"/>
    </row>
    <row r="582" s="421" customFormat="1" ht="18.75" customHeight="1" spans="1:23">
      <c r="A582" s="552" t="s">
        <v>1051</v>
      </c>
      <c r="B582" s="558" t="s">
        <v>1052</v>
      </c>
      <c r="C582" s="554"/>
      <c r="D582" s="554"/>
      <c r="E582" s="263" t="str">
        <f ca="1" t="shared" ref="E582:E645" si="9">IFERROR(ROUND(D582/C582*100,2),"")</f>
        <v/>
      </c>
      <c r="F582" s="555"/>
      <c r="W582" s="423"/>
    </row>
    <row r="583" s="421" customFormat="1" ht="18.75" customHeight="1" spans="1:23">
      <c r="A583" s="552" t="s">
        <v>1053</v>
      </c>
      <c r="B583" s="553" t="s">
        <v>1054</v>
      </c>
      <c r="C583" s="554"/>
      <c r="D583" s="554"/>
      <c r="E583" s="263" t="str">
        <f ca="1" t="shared" si="9"/>
        <v/>
      </c>
      <c r="F583" s="555"/>
      <c r="W583" s="423"/>
    </row>
    <row r="584" s="421" customFormat="1" ht="18.75" customHeight="1" spans="1:23">
      <c r="A584" s="552" t="s">
        <v>1055</v>
      </c>
      <c r="B584" s="553" t="s">
        <v>1056</v>
      </c>
      <c r="C584" s="554"/>
      <c r="D584" s="554"/>
      <c r="E584" s="263" t="str">
        <f ca="1" t="shared" si="9"/>
        <v/>
      </c>
      <c r="F584" s="555"/>
      <c r="W584" s="423"/>
    </row>
    <row r="585" s="421" customFormat="1" ht="18.75" customHeight="1" spans="1:23">
      <c r="A585" s="552" t="s">
        <v>1057</v>
      </c>
      <c r="B585" s="553" t="s">
        <v>1058</v>
      </c>
      <c r="C585" s="554"/>
      <c r="D585" s="554"/>
      <c r="E585" s="263" t="str">
        <f ca="1" t="shared" si="9"/>
        <v/>
      </c>
      <c r="F585" s="555"/>
      <c r="W585" s="423"/>
    </row>
    <row r="586" s="421" customFormat="1" ht="18.75" customHeight="1" spans="1:23">
      <c r="A586" s="552" t="s">
        <v>1059</v>
      </c>
      <c r="B586" s="553" t="s">
        <v>1060</v>
      </c>
      <c r="C586" s="554"/>
      <c r="D586" s="554"/>
      <c r="E586" s="263" t="str">
        <f ca="1" t="shared" si="9"/>
        <v/>
      </c>
      <c r="F586" s="555"/>
      <c r="W586" s="423"/>
    </row>
    <row r="587" s="421" customFormat="1" ht="18.75" customHeight="1" spans="1:23">
      <c r="A587" s="552" t="s">
        <v>1061</v>
      </c>
      <c r="B587" s="558" t="s">
        <v>1062</v>
      </c>
      <c r="C587" s="554"/>
      <c r="D587" s="554"/>
      <c r="E587" s="263" t="str">
        <f ca="1" t="shared" si="9"/>
        <v/>
      </c>
      <c r="F587" s="555"/>
      <c r="W587" s="423"/>
    </row>
    <row r="588" s="421" customFormat="1" ht="18.75" customHeight="1" spans="1:23">
      <c r="A588" s="552" t="s">
        <v>1063</v>
      </c>
      <c r="B588" s="557" t="s">
        <v>1064</v>
      </c>
      <c r="C588" s="554"/>
      <c r="D588" s="554"/>
      <c r="E588" s="263" t="str">
        <f ca="1" t="shared" si="9"/>
        <v/>
      </c>
      <c r="F588" s="555"/>
      <c r="W588" s="423"/>
    </row>
    <row r="589" s="421" customFormat="1" ht="18.75" customHeight="1" spans="1:23">
      <c r="A589" s="552" t="s">
        <v>1065</v>
      </c>
      <c r="B589" s="558" t="s">
        <v>1066</v>
      </c>
      <c r="C589" s="554"/>
      <c r="D589" s="554"/>
      <c r="E589" s="263" t="str">
        <f ca="1" t="shared" si="9"/>
        <v/>
      </c>
      <c r="F589" s="555"/>
      <c r="W589" s="423"/>
    </row>
    <row r="590" s="421" customFormat="1" ht="18.75" customHeight="1" spans="1:23">
      <c r="A590" s="552" t="s">
        <v>1067</v>
      </c>
      <c r="B590" s="553" t="s">
        <v>1068</v>
      </c>
      <c r="C590" s="554"/>
      <c r="D590" s="554"/>
      <c r="E590" s="263" t="str">
        <f ca="1" t="shared" si="9"/>
        <v/>
      </c>
      <c r="F590" s="555"/>
      <c r="W590" s="423"/>
    </row>
    <row r="591" s="421" customFormat="1" ht="18.75" customHeight="1" spans="1:23">
      <c r="A591" s="552" t="s">
        <v>1069</v>
      </c>
      <c r="B591" s="558" t="s">
        <v>1064</v>
      </c>
      <c r="C591" s="554"/>
      <c r="D591" s="554"/>
      <c r="E591" s="263" t="str">
        <f ca="1" t="shared" si="9"/>
        <v/>
      </c>
      <c r="F591" s="555"/>
      <c r="W591" s="423"/>
    </row>
    <row r="592" s="421" customFormat="1" ht="18.75" customHeight="1" spans="1:23">
      <c r="A592" s="552" t="s">
        <v>1070</v>
      </c>
      <c r="B592" s="553" t="s">
        <v>57</v>
      </c>
      <c r="C592" s="554">
        <v>1793</v>
      </c>
      <c r="D592" s="554">
        <v>2222</v>
      </c>
      <c r="E592" s="263">
        <f ca="1" t="shared" si="9"/>
        <v>123.93</v>
      </c>
      <c r="F592" s="555"/>
      <c r="W592" s="423"/>
    </row>
    <row r="593" s="421" customFormat="1" ht="18.75" customHeight="1" spans="1:23">
      <c r="A593" s="552" t="s">
        <v>1071</v>
      </c>
      <c r="B593" s="557" t="s">
        <v>1072</v>
      </c>
      <c r="C593" s="554">
        <f>SUM(C594:C602)</f>
        <v>0</v>
      </c>
      <c r="D593" s="554"/>
      <c r="E593" s="263" t="str">
        <f ca="1" t="shared" si="9"/>
        <v/>
      </c>
      <c r="F593" s="555"/>
      <c r="W593" s="423"/>
    </row>
    <row r="594" s="421" customFormat="1" ht="18.75" customHeight="1" spans="1:23">
      <c r="A594" s="552" t="s">
        <v>1073</v>
      </c>
      <c r="B594" s="558" t="s">
        <v>95</v>
      </c>
      <c r="C594" s="554"/>
      <c r="D594" s="554"/>
      <c r="E594" s="263" t="str">
        <f ca="1" t="shared" si="9"/>
        <v/>
      </c>
      <c r="F594" s="555"/>
      <c r="W594" s="423"/>
    </row>
    <row r="595" s="421" customFormat="1" ht="18.75" customHeight="1" spans="1:23">
      <c r="A595" s="552" t="s">
        <v>1074</v>
      </c>
      <c r="B595" s="558" t="s">
        <v>97</v>
      </c>
      <c r="C595" s="554"/>
      <c r="D595" s="554"/>
      <c r="E595" s="263" t="str">
        <f ca="1" t="shared" si="9"/>
        <v/>
      </c>
      <c r="F595" s="555"/>
      <c r="W595" s="423"/>
    </row>
    <row r="596" s="421" customFormat="1" ht="18.75" customHeight="1" spans="1:23">
      <c r="A596" s="552" t="s">
        <v>1075</v>
      </c>
      <c r="B596" s="553" t="s">
        <v>99</v>
      </c>
      <c r="C596" s="554"/>
      <c r="D596" s="554"/>
      <c r="E596" s="263" t="str">
        <f ca="1" t="shared" si="9"/>
        <v/>
      </c>
      <c r="F596" s="555"/>
      <c r="W596" s="423"/>
    </row>
    <row r="597" s="421" customFormat="1" ht="18.75" customHeight="1" spans="1:23">
      <c r="A597" s="552" t="s">
        <v>1076</v>
      </c>
      <c r="B597" s="558" t="s">
        <v>1077</v>
      </c>
      <c r="C597" s="554"/>
      <c r="D597" s="554"/>
      <c r="E597" s="263" t="str">
        <f ca="1" t="shared" si="9"/>
        <v/>
      </c>
      <c r="F597" s="555"/>
      <c r="W597" s="423"/>
    </row>
    <row r="598" s="421" customFormat="1" ht="18.75" customHeight="1" spans="1:23">
      <c r="A598" s="552" t="s">
        <v>1078</v>
      </c>
      <c r="B598" s="558" t="s">
        <v>1079</v>
      </c>
      <c r="C598" s="554"/>
      <c r="D598" s="554"/>
      <c r="E598" s="263" t="str">
        <f ca="1" t="shared" si="9"/>
        <v/>
      </c>
      <c r="F598" s="555"/>
      <c r="W598" s="423"/>
    </row>
    <row r="599" s="421" customFormat="1" ht="18.75" customHeight="1" spans="1:23">
      <c r="A599" s="552" t="s">
        <v>1080</v>
      </c>
      <c r="B599" s="553" t="s">
        <v>1081</v>
      </c>
      <c r="C599" s="554"/>
      <c r="D599" s="554"/>
      <c r="E599" s="263" t="str">
        <f ca="1" t="shared" si="9"/>
        <v/>
      </c>
      <c r="F599" s="555"/>
      <c r="W599" s="423"/>
    </row>
    <row r="600" s="421" customFormat="1" ht="18.75" customHeight="1" spans="1:23">
      <c r="A600" s="552" t="s">
        <v>1082</v>
      </c>
      <c r="B600" s="558" t="s">
        <v>1083</v>
      </c>
      <c r="C600" s="554"/>
      <c r="D600" s="554"/>
      <c r="E600" s="263" t="str">
        <f ca="1" t="shared" si="9"/>
        <v/>
      </c>
      <c r="F600" s="555"/>
      <c r="W600" s="423"/>
    </row>
    <row r="601" s="421" customFormat="1" ht="18.75" customHeight="1" spans="1:23">
      <c r="A601" s="552" t="s">
        <v>1084</v>
      </c>
      <c r="B601" s="558" t="s">
        <v>200</v>
      </c>
      <c r="C601" s="554"/>
      <c r="D601" s="554"/>
      <c r="E601" s="263" t="str">
        <f ca="1" t="shared" si="9"/>
        <v/>
      </c>
      <c r="F601" s="555"/>
      <c r="W601" s="423"/>
    </row>
    <row r="602" s="421" customFormat="1" ht="18.75" customHeight="1" spans="1:23">
      <c r="A602" s="552" t="s">
        <v>1085</v>
      </c>
      <c r="B602" s="558" t="s">
        <v>1086</v>
      </c>
      <c r="C602" s="554"/>
      <c r="D602" s="554"/>
      <c r="E602" s="263" t="str">
        <f ca="1" t="shared" si="9"/>
        <v/>
      </c>
      <c r="F602" s="555"/>
      <c r="W602" s="423"/>
    </row>
    <row r="603" s="421" customFormat="1" ht="18.75" customHeight="1" spans="1:23">
      <c r="A603" s="552" t="s">
        <v>1087</v>
      </c>
      <c r="B603" s="558" t="s">
        <v>1088</v>
      </c>
      <c r="C603" s="554"/>
      <c r="D603" s="554"/>
      <c r="E603" s="263" t="str">
        <f ca="1" t="shared" si="9"/>
        <v/>
      </c>
      <c r="F603" s="555"/>
      <c r="W603" s="423"/>
    </row>
    <row r="604" s="421" customFormat="1" ht="18.75" customHeight="1" spans="1:23">
      <c r="A604" s="552" t="s">
        <v>1089</v>
      </c>
      <c r="B604" s="558" t="s">
        <v>1090</v>
      </c>
      <c r="C604" s="554"/>
      <c r="D604" s="554"/>
      <c r="E604" s="263" t="str">
        <f ca="1" t="shared" si="9"/>
        <v/>
      </c>
      <c r="F604" s="555"/>
      <c r="W604" s="423"/>
    </row>
    <row r="605" s="421" customFormat="1" ht="18.75" customHeight="1" spans="1:23">
      <c r="A605" s="552" t="s">
        <v>1091</v>
      </c>
      <c r="B605" s="558" t="s">
        <v>1092</v>
      </c>
      <c r="C605" s="554"/>
      <c r="D605" s="554"/>
      <c r="E605" s="263" t="str">
        <f ca="1" t="shared" si="9"/>
        <v/>
      </c>
      <c r="F605" s="555"/>
      <c r="W605" s="423"/>
    </row>
    <row r="606" s="421" customFormat="1" ht="18.75" customHeight="1" spans="1:23">
      <c r="A606" s="552" t="s">
        <v>1093</v>
      </c>
      <c r="B606" s="558" t="s">
        <v>1094</v>
      </c>
      <c r="C606" s="554"/>
      <c r="D606" s="554"/>
      <c r="E606" s="263" t="str">
        <f ca="1" t="shared" si="9"/>
        <v/>
      </c>
      <c r="F606" s="555"/>
      <c r="W606" s="423"/>
    </row>
    <row r="607" s="421" customFormat="1" ht="18.75" customHeight="1" spans="1:23">
      <c r="A607" s="552" t="s">
        <v>1095</v>
      </c>
      <c r="B607" s="557" t="s">
        <v>1096</v>
      </c>
      <c r="C607" s="554">
        <v>19</v>
      </c>
      <c r="D607" s="554">
        <v>41</v>
      </c>
      <c r="E607" s="263">
        <f ca="1" t="shared" si="9"/>
        <v>215.79</v>
      </c>
      <c r="F607" s="555"/>
      <c r="W607" s="423"/>
    </row>
    <row r="608" s="421" customFormat="1" ht="18.75" customHeight="1" spans="1:23">
      <c r="A608" s="552" t="s">
        <v>1097</v>
      </c>
      <c r="B608" s="558" t="s">
        <v>95</v>
      </c>
      <c r="C608" s="554"/>
      <c r="D608" s="554"/>
      <c r="E608" s="263" t="str">
        <f ca="1" t="shared" si="9"/>
        <v/>
      </c>
      <c r="F608" s="555"/>
      <c r="W608" s="423"/>
    </row>
    <row r="609" s="421" customFormat="1" ht="18.75" customHeight="1" spans="1:23">
      <c r="A609" s="552" t="s">
        <v>1098</v>
      </c>
      <c r="B609" s="558" t="s">
        <v>97</v>
      </c>
      <c r="C609" s="554"/>
      <c r="D609" s="554"/>
      <c r="E609" s="263" t="str">
        <f ca="1" t="shared" si="9"/>
        <v/>
      </c>
      <c r="F609" s="555"/>
      <c r="W609" s="423"/>
    </row>
    <row r="610" s="421" customFormat="1" ht="18.75" customHeight="1" spans="1:23">
      <c r="A610" s="552" t="s">
        <v>1099</v>
      </c>
      <c r="B610" s="553" t="s">
        <v>99</v>
      </c>
      <c r="C610" s="554"/>
      <c r="D610" s="554"/>
      <c r="E610" s="263" t="str">
        <f ca="1" t="shared" si="9"/>
        <v/>
      </c>
      <c r="F610" s="555"/>
      <c r="W610" s="423"/>
    </row>
    <row r="611" s="421" customFormat="1" ht="18.75" customHeight="1" spans="1:23">
      <c r="A611" s="552" t="s">
        <v>1100</v>
      </c>
      <c r="B611" s="558" t="s">
        <v>1101</v>
      </c>
      <c r="C611" s="554">
        <f>SUM(C612:C616)</f>
        <v>0</v>
      </c>
      <c r="D611" s="554"/>
      <c r="E611" s="263" t="str">
        <f ca="1" t="shared" si="9"/>
        <v/>
      </c>
      <c r="F611" s="555"/>
      <c r="W611" s="423"/>
    </row>
    <row r="612" s="421" customFormat="1" ht="18.75" customHeight="1" spans="1:23">
      <c r="A612" s="552" t="s">
        <v>1102</v>
      </c>
      <c r="B612" s="558" t="s">
        <v>1103</v>
      </c>
      <c r="C612" s="554"/>
      <c r="D612" s="554">
        <v>22</v>
      </c>
      <c r="E612" s="263" t="str">
        <f ca="1" t="shared" si="9"/>
        <v/>
      </c>
      <c r="F612" s="555"/>
      <c r="W612" s="423"/>
    </row>
    <row r="613" s="421" customFormat="1" ht="18.75" customHeight="1" spans="1:23">
      <c r="A613" s="552" t="s">
        <v>1104</v>
      </c>
      <c r="B613" s="553" t="s">
        <v>1105</v>
      </c>
      <c r="C613" s="554"/>
      <c r="D613" s="554"/>
      <c r="E613" s="263" t="str">
        <f ca="1" t="shared" si="9"/>
        <v/>
      </c>
      <c r="F613" s="555"/>
      <c r="W613" s="423"/>
    </row>
    <row r="614" s="421" customFormat="1" ht="18.75" customHeight="1" spans="1:23">
      <c r="A614" s="552" t="s">
        <v>1106</v>
      </c>
      <c r="B614" s="558" t="s">
        <v>1107</v>
      </c>
      <c r="C614" s="554"/>
      <c r="D614" s="554"/>
      <c r="E614" s="263" t="str">
        <f ca="1" t="shared" si="9"/>
        <v/>
      </c>
      <c r="F614" s="555"/>
      <c r="W614" s="423"/>
    </row>
    <row r="615" s="421" customFormat="1" ht="18.75" customHeight="1" spans="1:23">
      <c r="A615" s="552" t="s">
        <v>1108</v>
      </c>
      <c r="B615" s="558" t="s">
        <v>1109</v>
      </c>
      <c r="C615" s="554"/>
      <c r="D615" s="554"/>
      <c r="E615" s="263" t="str">
        <f ca="1" t="shared" si="9"/>
        <v/>
      </c>
      <c r="F615" s="555"/>
      <c r="W615" s="423"/>
    </row>
    <row r="616" s="421" customFormat="1" ht="18.75" customHeight="1" spans="1:23">
      <c r="A616" s="552" t="s">
        <v>1110</v>
      </c>
      <c r="B616" s="558" t="s">
        <v>1111</v>
      </c>
      <c r="C616" s="554"/>
      <c r="D616" s="554"/>
      <c r="E616" s="263" t="str">
        <f ca="1" t="shared" si="9"/>
        <v/>
      </c>
      <c r="F616" s="555"/>
      <c r="W616" s="423"/>
    </row>
    <row r="617" s="421" customFormat="1" ht="18.75" customHeight="1" spans="1:23">
      <c r="A617" s="552" t="s">
        <v>1112</v>
      </c>
      <c r="B617" s="558" t="s">
        <v>1113</v>
      </c>
      <c r="C617" s="554">
        <v>19</v>
      </c>
      <c r="D617" s="554">
        <v>19</v>
      </c>
      <c r="E617" s="263">
        <f ca="1" t="shared" si="9"/>
        <v>100</v>
      </c>
      <c r="F617" s="555"/>
      <c r="W617" s="423"/>
    </row>
    <row r="618" s="421" customFormat="1" ht="18.75" customHeight="1" spans="1:23">
      <c r="A618" s="552" t="s">
        <v>1114</v>
      </c>
      <c r="B618" s="553" t="s">
        <v>1115</v>
      </c>
      <c r="C618" s="554"/>
      <c r="D618" s="554"/>
      <c r="E618" s="263" t="str">
        <f ca="1" t="shared" si="9"/>
        <v/>
      </c>
      <c r="F618" s="555"/>
      <c r="W618" s="423"/>
    </row>
    <row r="619" s="421" customFormat="1" ht="18.75" customHeight="1" spans="1:23">
      <c r="A619" s="552" t="s">
        <v>1116</v>
      </c>
      <c r="B619" s="553" t="s">
        <v>1117</v>
      </c>
      <c r="C619" s="554"/>
      <c r="D619" s="554"/>
      <c r="E619" s="263" t="str">
        <f ca="1" t="shared" si="9"/>
        <v/>
      </c>
      <c r="F619" s="555"/>
      <c r="W619" s="423"/>
    </row>
    <row r="620" s="421" customFormat="1" ht="18.75" customHeight="1" spans="1:23">
      <c r="A620" s="552" t="s">
        <v>1118</v>
      </c>
      <c r="B620" s="553" t="s">
        <v>1119</v>
      </c>
      <c r="C620" s="554"/>
      <c r="D620" s="554"/>
      <c r="E620" s="263" t="str">
        <f ca="1" t="shared" si="9"/>
        <v/>
      </c>
      <c r="F620" s="555"/>
      <c r="W620" s="423"/>
    </row>
    <row r="621" s="421" customFormat="1" ht="18.75" customHeight="1" spans="1:23">
      <c r="A621" s="552" t="s">
        <v>1120</v>
      </c>
      <c r="B621" s="557" t="s">
        <v>1121</v>
      </c>
      <c r="C621" s="554">
        <v>312</v>
      </c>
      <c r="D621" s="554">
        <v>490</v>
      </c>
      <c r="E621" s="263">
        <f ca="1" t="shared" si="9"/>
        <v>157.05</v>
      </c>
      <c r="F621" s="555"/>
      <c r="W621" s="423"/>
    </row>
    <row r="622" s="421" customFormat="1" ht="18.75" customHeight="1" spans="1:23">
      <c r="A622" s="552" t="s">
        <v>1122</v>
      </c>
      <c r="B622" s="558" t="s">
        <v>1123</v>
      </c>
      <c r="C622" s="554"/>
      <c r="D622" s="554"/>
      <c r="E622" s="263" t="str">
        <f ca="1" t="shared" si="9"/>
        <v/>
      </c>
      <c r="F622" s="555"/>
      <c r="W622" s="423"/>
    </row>
    <row r="623" s="421" customFormat="1" ht="18.75" customHeight="1" spans="1:23">
      <c r="A623" s="552" t="s">
        <v>1124</v>
      </c>
      <c r="B623" s="558" t="s">
        <v>1125</v>
      </c>
      <c r="C623" s="554"/>
      <c r="D623" s="554"/>
      <c r="E623" s="263" t="str">
        <f ca="1" t="shared" si="9"/>
        <v/>
      </c>
      <c r="F623" s="555"/>
      <c r="W623" s="423"/>
    </row>
    <row r="624" s="421" customFormat="1" ht="18.75" customHeight="1" spans="1:23">
      <c r="A624" s="552" t="s">
        <v>1126</v>
      </c>
      <c r="B624" s="553" t="s">
        <v>1127</v>
      </c>
      <c r="C624" s="554"/>
      <c r="D624" s="554"/>
      <c r="E624" s="263" t="str">
        <f ca="1" t="shared" si="9"/>
        <v/>
      </c>
      <c r="F624" s="555"/>
      <c r="W624" s="423"/>
    </row>
    <row r="625" s="421" customFormat="1" ht="18.75" customHeight="1" spans="1:23">
      <c r="A625" s="552" t="s">
        <v>1128</v>
      </c>
      <c r="B625" s="553" t="s">
        <v>1129</v>
      </c>
      <c r="C625" s="554"/>
      <c r="D625" s="554"/>
      <c r="E625" s="263" t="str">
        <f ca="1" t="shared" si="9"/>
        <v/>
      </c>
      <c r="F625" s="555"/>
      <c r="W625" s="423"/>
    </row>
    <row r="626" s="421" customFormat="1" ht="18.75" customHeight="1" spans="1:23">
      <c r="A626" s="552" t="s">
        <v>1130</v>
      </c>
      <c r="B626" s="558" t="s">
        <v>1131</v>
      </c>
      <c r="C626" s="554">
        <v>312</v>
      </c>
      <c r="D626" s="554">
        <v>395</v>
      </c>
      <c r="E626" s="263">
        <f ca="1" t="shared" si="9"/>
        <v>126.6</v>
      </c>
      <c r="F626" s="555"/>
      <c r="W626" s="423"/>
    </row>
    <row r="627" s="421" customFormat="1" ht="18.75" customHeight="1" spans="1:23">
      <c r="A627" s="552" t="s">
        <v>1132</v>
      </c>
      <c r="B627" s="558" t="s">
        <v>1133</v>
      </c>
      <c r="C627" s="554"/>
      <c r="D627" s="554">
        <v>95</v>
      </c>
      <c r="E627" s="263" t="str">
        <f ca="1" t="shared" si="9"/>
        <v/>
      </c>
      <c r="F627" s="555"/>
      <c r="W627" s="423"/>
    </row>
    <row r="628" s="421" customFormat="1" ht="18.75" customHeight="1" spans="1:23">
      <c r="A628" s="552" t="s">
        <v>1134</v>
      </c>
      <c r="B628" s="558" t="s">
        <v>1135</v>
      </c>
      <c r="C628" s="554"/>
      <c r="D628" s="554"/>
      <c r="E628" s="263" t="str">
        <f ca="1" t="shared" si="9"/>
        <v/>
      </c>
      <c r="F628" s="555"/>
      <c r="W628" s="423"/>
    </row>
    <row r="629" s="421" customFormat="1" ht="18.75" customHeight="1" spans="1:23">
      <c r="A629" s="552" t="s">
        <v>1136</v>
      </c>
      <c r="B629" s="558" t="s">
        <v>1137</v>
      </c>
      <c r="C629" s="554"/>
      <c r="D629" s="554"/>
      <c r="E629" s="263" t="str">
        <f ca="1" t="shared" si="9"/>
        <v/>
      </c>
      <c r="F629" s="555"/>
      <c r="W629" s="423"/>
    </row>
    <row r="630" s="421" customFormat="1" ht="18.75" customHeight="1" spans="1:23">
      <c r="A630" s="552" t="s">
        <v>1138</v>
      </c>
      <c r="B630" s="557" t="s">
        <v>1139</v>
      </c>
      <c r="C630" s="554"/>
      <c r="D630" s="554"/>
      <c r="E630" s="263" t="str">
        <f ca="1" t="shared" si="9"/>
        <v/>
      </c>
      <c r="F630" s="555"/>
      <c r="W630" s="423"/>
    </row>
    <row r="631" s="421" customFormat="1" ht="18.75" customHeight="1" spans="1:23">
      <c r="A631" s="552" t="s">
        <v>1140</v>
      </c>
      <c r="B631" s="558" t="s">
        <v>1141</v>
      </c>
      <c r="C631" s="554"/>
      <c r="D631" s="554"/>
      <c r="E631" s="263" t="str">
        <f ca="1" t="shared" si="9"/>
        <v/>
      </c>
      <c r="F631" s="555"/>
      <c r="W631" s="423"/>
    </row>
    <row r="632" s="421" customFormat="1" ht="18.75" customHeight="1" spans="1:23">
      <c r="A632" s="552" t="s">
        <v>1142</v>
      </c>
      <c r="B632" s="553" t="s">
        <v>1143</v>
      </c>
      <c r="C632" s="554"/>
      <c r="D632" s="554"/>
      <c r="E632" s="263" t="str">
        <f ca="1" t="shared" si="9"/>
        <v/>
      </c>
      <c r="F632" s="555"/>
      <c r="W632" s="423"/>
    </row>
    <row r="633" s="421" customFormat="1" ht="18.75" customHeight="1" spans="1:23">
      <c r="A633" s="552" t="s">
        <v>1144</v>
      </c>
      <c r="B633" s="558" t="s">
        <v>1145</v>
      </c>
      <c r="C633" s="554"/>
      <c r="D633" s="554"/>
      <c r="E633" s="263" t="str">
        <f ca="1" t="shared" si="9"/>
        <v/>
      </c>
      <c r="F633" s="555"/>
      <c r="W633" s="423"/>
    </row>
    <row r="634" s="421" customFormat="1" ht="18.75" customHeight="1" spans="1:23">
      <c r="A634" s="552" t="s">
        <v>1146</v>
      </c>
      <c r="B634" s="557" t="s">
        <v>1147</v>
      </c>
      <c r="C634" s="554">
        <v>20</v>
      </c>
      <c r="D634" s="554">
        <v>40</v>
      </c>
      <c r="E634" s="263">
        <f ca="1" t="shared" si="9"/>
        <v>200</v>
      </c>
      <c r="F634" s="555"/>
      <c r="W634" s="423"/>
    </row>
    <row r="635" s="421" customFormat="1" ht="18.75" customHeight="1" spans="1:23">
      <c r="A635" s="552" t="s">
        <v>1148</v>
      </c>
      <c r="B635" s="553" t="s">
        <v>1149</v>
      </c>
      <c r="C635" s="554"/>
      <c r="D635" s="554"/>
      <c r="E635" s="263" t="str">
        <f ca="1" t="shared" si="9"/>
        <v/>
      </c>
      <c r="F635" s="555"/>
      <c r="W635" s="423"/>
    </row>
    <row r="636" s="421" customFormat="1" ht="18.75" customHeight="1" spans="1:23">
      <c r="A636" s="552" t="s">
        <v>1150</v>
      </c>
      <c r="B636" s="558" t="s">
        <v>1151</v>
      </c>
      <c r="C636" s="554"/>
      <c r="D636" s="554"/>
      <c r="E636" s="263" t="str">
        <f ca="1" t="shared" si="9"/>
        <v/>
      </c>
      <c r="F636" s="555"/>
      <c r="W636" s="423"/>
    </row>
    <row r="637" s="421" customFormat="1" ht="18.75" customHeight="1" spans="1:23">
      <c r="A637" s="552" t="s">
        <v>1152</v>
      </c>
      <c r="B637" s="553" t="s">
        <v>1153</v>
      </c>
      <c r="C637" s="554"/>
      <c r="D637" s="554"/>
      <c r="E637" s="263" t="str">
        <f ca="1" t="shared" si="9"/>
        <v/>
      </c>
      <c r="F637" s="555"/>
      <c r="W637" s="423"/>
    </row>
    <row r="638" s="421" customFormat="1" ht="18.75" customHeight="1" spans="1:23">
      <c r="A638" s="552" t="s">
        <v>1154</v>
      </c>
      <c r="B638" s="553" t="s">
        <v>1155</v>
      </c>
      <c r="C638" s="554">
        <f>SUM(C639:C642)</f>
        <v>0</v>
      </c>
      <c r="D638" s="554"/>
      <c r="E638" s="263" t="str">
        <f ca="1" t="shared" si="9"/>
        <v/>
      </c>
      <c r="F638" s="555"/>
      <c r="W638" s="423"/>
    </row>
    <row r="639" s="421" customFormat="1" ht="18.75" customHeight="1" spans="1:23">
      <c r="A639" s="552" t="s">
        <v>1156</v>
      </c>
      <c r="B639" s="553" t="s">
        <v>1157</v>
      </c>
      <c r="C639" s="554"/>
      <c r="D639" s="554"/>
      <c r="E639" s="263" t="str">
        <f ca="1" t="shared" si="9"/>
        <v/>
      </c>
      <c r="F639" s="555"/>
      <c r="W639" s="423"/>
    </row>
    <row r="640" s="421" customFormat="1" ht="18.75" customHeight="1" spans="1:23">
      <c r="A640" s="552" t="s">
        <v>1158</v>
      </c>
      <c r="B640" s="553" t="s">
        <v>1159</v>
      </c>
      <c r="C640" s="554"/>
      <c r="D640" s="554"/>
      <c r="E640" s="263" t="str">
        <f ca="1" t="shared" si="9"/>
        <v/>
      </c>
      <c r="F640" s="555"/>
      <c r="W640" s="423"/>
    </row>
    <row r="641" s="421" customFormat="1" ht="18.75" customHeight="1" spans="1:23">
      <c r="A641" s="552" t="s">
        <v>1160</v>
      </c>
      <c r="B641" s="553" t="s">
        <v>1161</v>
      </c>
      <c r="C641" s="554"/>
      <c r="D641" s="554"/>
      <c r="E641" s="263" t="str">
        <f ca="1" t="shared" si="9"/>
        <v/>
      </c>
      <c r="F641" s="555"/>
      <c r="W641" s="423"/>
    </row>
    <row r="642" s="421" customFormat="1" ht="18.75" customHeight="1" spans="1:23">
      <c r="A642" s="552" t="s">
        <v>1162</v>
      </c>
      <c r="B642" s="553" t="s">
        <v>1163</v>
      </c>
      <c r="C642" s="554"/>
      <c r="D642" s="554"/>
      <c r="E642" s="263" t="str">
        <f ca="1" t="shared" si="9"/>
        <v/>
      </c>
      <c r="F642" s="555"/>
      <c r="W642" s="423"/>
    </row>
    <row r="643" s="421" customFormat="1" ht="18.75" customHeight="1" spans="1:23">
      <c r="A643" s="552" t="s">
        <v>1164</v>
      </c>
      <c r="B643" s="558" t="s">
        <v>1165</v>
      </c>
      <c r="C643" s="554">
        <v>20</v>
      </c>
      <c r="D643" s="554">
        <v>40</v>
      </c>
      <c r="E643" s="263">
        <f ca="1" t="shared" si="9"/>
        <v>200</v>
      </c>
      <c r="F643" s="555"/>
      <c r="W643" s="423"/>
    </row>
    <row r="644" s="421" customFormat="1" ht="18.75" customHeight="1" spans="1:23">
      <c r="A644" s="552" t="s">
        <v>1166</v>
      </c>
      <c r="B644" s="557" t="s">
        <v>1167</v>
      </c>
      <c r="C644" s="554">
        <v>244</v>
      </c>
      <c r="D644" s="554">
        <v>257</v>
      </c>
      <c r="E644" s="263">
        <f ca="1" t="shared" si="9"/>
        <v>105.33</v>
      </c>
      <c r="F644" s="555"/>
      <c r="W644" s="423"/>
    </row>
    <row r="645" s="421" customFormat="1" ht="18.75" customHeight="1" spans="1:23">
      <c r="A645" s="552" t="s">
        <v>1168</v>
      </c>
      <c r="B645" s="558" t="s">
        <v>1169</v>
      </c>
      <c r="C645" s="554">
        <v>2</v>
      </c>
      <c r="D645" s="554">
        <v>2</v>
      </c>
      <c r="E645" s="263">
        <f ca="1" t="shared" si="9"/>
        <v>100</v>
      </c>
      <c r="F645" s="555"/>
      <c r="W645" s="423"/>
    </row>
    <row r="646" s="421" customFormat="1" ht="18.75" customHeight="1" spans="1:23">
      <c r="A646" s="552" t="s">
        <v>1170</v>
      </c>
      <c r="B646" s="558" t="s">
        <v>1171</v>
      </c>
      <c r="C646" s="554">
        <v>1</v>
      </c>
      <c r="D646" s="554">
        <v>1</v>
      </c>
      <c r="E646" s="263">
        <f ca="1" t="shared" ref="E646:E709" si="10">IFERROR(ROUND(D646/C646*100,2),"")</f>
        <v>100</v>
      </c>
      <c r="F646" s="555"/>
      <c r="W646" s="423"/>
    </row>
    <row r="647" s="421" customFormat="1" ht="18.75" customHeight="1" spans="1:23">
      <c r="A647" s="552" t="s">
        <v>1172</v>
      </c>
      <c r="B647" s="558" t="s">
        <v>1173</v>
      </c>
      <c r="C647" s="554">
        <v>10</v>
      </c>
      <c r="D647" s="554">
        <v>10</v>
      </c>
      <c r="E647" s="263">
        <f ca="1" t="shared" si="10"/>
        <v>100</v>
      </c>
      <c r="F647" s="555"/>
      <c r="W647" s="423"/>
    </row>
    <row r="648" s="421" customFormat="1" ht="18.75" customHeight="1" spans="1:23">
      <c r="A648" s="552" t="s">
        <v>1174</v>
      </c>
      <c r="B648" s="558" t="s">
        <v>1175</v>
      </c>
      <c r="C648" s="554"/>
      <c r="D648" s="554">
        <v>0</v>
      </c>
      <c r="E648" s="263" t="str">
        <f ca="1" t="shared" si="10"/>
        <v/>
      </c>
      <c r="F648" s="555"/>
      <c r="W648" s="423"/>
    </row>
    <row r="649" s="421" customFormat="1" ht="18.75" customHeight="1" spans="1:23">
      <c r="A649" s="552" t="s">
        <v>1176</v>
      </c>
      <c r="B649" s="558" t="s">
        <v>1177</v>
      </c>
      <c r="C649" s="554">
        <v>193</v>
      </c>
      <c r="D649" s="554">
        <v>192</v>
      </c>
      <c r="E649" s="263">
        <f ca="1" t="shared" si="10"/>
        <v>99.48</v>
      </c>
      <c r="F649" s="555"/>
      <c r="W649" s="423"/>
    </row>
    <row r="650" s="421" customFormat="1" ht="18.75" customHeight="1" spans="1:23">
      <c r="A650" s="552" t="s">
        <v>1178</v>
      </c>
      <c r="B650" s="558" t="s">
        <v>1179</v>
      </c>
      <c r="C650" s="554"/>
      <c r="D650" s="554">
        <v>0</v>
      </c>
      <c r="E650" s="263" t="str">
        <f ca="1" t="shared" si="10"/>
        <v/>
      </c>
      <c r="F650" s="555"/>
      <c r="W650" s="423"/>
    </row>
    <row r="651" s="421" customFormat="1" ht="18.75" customHeight="1" spans="1:23">
      <c r="A651" s="552" t="s">
        <v>1180</v>
      </c>
      <c r="B651" s="558" t="s">
        <v>1181</v>
      </c>
      <c r="C651" s="554">
        <v>38</v>
      </c>
      <c r="D651" s="554">
        <v>52</v>
      </c>
      <c r="E651" s="263">
        <f ca="1" t="shared" si="10"/>
        <v>136.84</v>
      </c>
      <c r="F651" s="555"/>
      <c r="W651" s="423"/>
    </row>
    <row r="652" s="421" customFormat="1" ht="18.75" customHeight="1" spans="1:23">
      <c r="A652" s="552" t="s">
        <v>1182</v>
      </c>
      <c r="B652" s="557" t="s">
        <v>1183</v>
      </c>
      <c r="C652" s="554">
        <v>11</v>
      </c>
      <c r="D652" s="554">
        <v>7</v>
      </c>
      <c r="E652" s="263">
        <f ca="1" t="shared" si="10"/>
        <v>63.64</v>
      </c>
      <c r="F652" s="555"/>
      <c r="W652" s="423"/>
    </row>
    <row r="653" s="421" customFormat="1" ht="18.75" customHeight="1" spans="1:23">
      <c r="A653" s="552" t="s">
        <v>1184</v>
      </c>
      <c r="B653" s="558" t="s">
        <v>1185</v>
      </c>
      <c r="C653" s="554">
        <v>11</v>
      </c>
      <c r="D653" s="554">
        <v>7</v>
      </c>
      <c r="E653" s="263">
        <f ca="1" t="shared" si="10"/>
        <v>63.64</v>
      </c>
      <c r="F653" s="555"/>
      <c r="W653" s="423"/>
    </row>
    <row r="654" s="421" customFormat="1" ht="18.75" customHeight="1" spans="1:23">
      <c r="A654" s="552" t="s">
        <v>1186</v>
      </c>
      <c r="B654" s="558" t="s">
        <v>1187</v>
      </c>
      <c r="C654" s="554"/>
      <c r="D654" s="554"/>
      <c r="E654" s="263" t="str">
        <f ca="1" t="shared" si="10"/>
        <v/>
      </c>
      <c r="F654" s="555"/>
      <c r="W654" s="423"/>
    </row>
    <row r="655" s="421" customFormat="1" ht="18.75" customHeight="1" spans="1:23">
      <c r="A655" s="552" t="s">
        <v>1188</v>
      </c>
      <c r="B655" s="558" t="s">
        <v>1189</v>
      </c>
      <c r="C655" s="554">
        <f>SUM(C656:C657)</f>
        <v>0</v>
      </c>
      <c r="D655" s="554"/>
      <c r="E655" s="263" t="str">
        <f ca="1" t="shared" si="10"/>
        <v/>
      </c>
      <c r="F655" s="555"/>
      <c r="W655" s="423"/>
    </row>
    <row r="656" s="421" customFormat="1" ht="18.75" customHeight="1" spans="1:23">
      <c r="A656" s="552" t="s">
        <v>1190</v>
      </c>
      <c r="B656" s="558" t="s">
        <v>1191</v>
      </c>
      <c r="C656" s="554"/>
      <c r="D656" s="554"/>
      <c r="E656" s="263" t="str">
        <f ca="1" t="shared" si="10"/>
        <v/>
      </c>
      <c r="F656" s="555"/>
      <c r="W656" s="423"/>
    </row>
    <row r="657" s="421" customFormat="1" ht="18.75" customHeight="1" spans="1:23">
      <c r="A657" s="552" t="s">
        <v>1192</v>
      </c>
      <c r="B657" s="558" t="s">
        <v>1193</v>
      </c>
      <c r="C657" s="554"/>
      <c r="D657" s="554"/>
      <c r="E657" s="263" t="str">
        <f ca="1" t="shared" si="10"/>
        <v/>
      </c>
      <c r="F657" s="555"/>
      <c r="W657" s="423"/>
    </row>
    <row r="658" s="421" customFormat="1" ht="18.75" customHeight="1" spans="1:23">
      <c r="A658" s="552" t="s">
        <v>1194</v>
      </c>
      <c r="B658" s="557" t="s">
        <v>1195</v>
      </c>
      <c r="C658" s="554">
        <f>SUM(C659:C661)</f>
        <v>0</v>
      </c>
      <c r="D658" s="554"/>
      <c r="E658" s="263" t="str">
        <f ca="1" t="shared" si="10"/>
        <v/>
      </c>
      <c r="F658" s="555"/>
      <c r="W658" s="423"/>
    </row>
    <row r="659" s="421" customFormat="1" ht="18.75" customHeight="1" spans="1:23">
      <c r="A659" s="552" t="s">
        <v>1196</v>
      </c>
      <c r="B659" s="558" t="s">
        <v>1197</v>
      </c>
      <c r="C659" s="554"/>
      <c r="D659" s="554"/>
      <c r="E659" s="263" t="str">
        <f ca="1" t="shared" si="10"/>
        <v/>
      </c>
      <c r="F659" s="555"/>
      <c r="W659" s="423"/>
    </row>
    <row r="660" s="421" customFormat="1" ht="18.75" customHeight="1" spans="1:23">
      <c r="A660" s="552" t="s">
        <v>1198</v>
      </c>
      <c r="B660" s="558" t="s">
        <v>1199</v>
      </c>
      <c r="C660" s="554"/>
      <c r="D660" s="554"/>
      <c r="E660" s="263" t="str">
        <f ca="1" t="shared" si="10"/>
        <v/>
      </c>
      <c r="F660" s="555"/>
      <c r="W660" s="423"/>
    </row>
    <row r="661" s="421" customFormat="1" ht="18.75" customHeight="1" spans="1:23">
      <c r="A661" s="552" t="s">
        <v>1200</v>
      </c>
      <c r="B661" s="553" t="s">
        <v>1201</v>
      </c>
      <c r="C661" s="554"/>
      <c r="D661" s="554"/>
      <c r="E661" s="263" t="str">
        <f ca="1" t="shared" si="10"/>
        <v/>
      </c>
      <c r="F661" s="555"/>
      <c r="W661" s="423"/>
    </row>
    <row r="662" s="421" customFormat="1" ht="18.75" customHeight="1" spans="1:23">
      <c r="A662" s="552" t="s">
        <v>1202</v>
      </c>
      <c r="B662" s="558" t="s">
        <v>1203</v>
      </c>
      <c r="C662" s="554"/>
      <c r="D662" s="554"/>
      <c r="E662" s="263" t="str">
        <f ca="1" t="shared" si="10"/>
        <v/>
      </c>
      <c r="F662" s="555"/>
      <c r="W662" s="423"/>
    </row>
    <row r="663" s="421" customFormat="1" ht="18.75" customHeight="1" spans="1:23">
      <c r="A663" s="552" t="s">
        <v>1204</v>
      </c>
      <c r="B663" s="558" t="s">
        <v>1205</v>
      </c>
      <c r="C663" s="554"/>
      <c r="D663" s="554"/>
      <c r="E663" s="263" t="str">
        <f ca="1" t="shared" si="10"/>
        <v/>
      </c>
      <c r="F663" s="555"/>
      <c r="W663" s="423"/>
    </row>
    <row r="664" s="421" customFormat="1" ht="18.75" customHeight="1" spans="1:23">
      <c r="A664" s="552" t="s">
        <v>1206</v>
      </c>
      <c r="B664" s="553" t="s">
        <v>1207</v>
      </c>
      <c r="C664" s="554"/>
      <c r="D664" s="554"/>
      <c r="E664" s="263" t="str">
        <f ca="1" t="shared" si="10"/>
        <v/>
      </c>
      <c r="F664" s="555"/>
      <c r="W664" s="423"/>
    </row>
    <row r="665" s="421" customFormat="1" ht="18.75" customHeight="1" spans="1:23">
      <c r="A665" s="552" t="s">
        <v>1208</v>
      </c>
      <c r="B665" s="557" t="s">
        <v>1209</v>
      </c>
      <c r="C665" s="554">
        <v>8</v>
      </c>
      <c r="D665" s="554">
        <v>22</v>
      </c>
      <c r="E665" s="263">
        <f ca="1" t="shared" si="10"/>
        <v>275</v>
      </c>
      <c r="F665" s="555"/>
      <c r="W665" s="423"/>
    </row>
    <row r="666" s="421" customFormat="1" ht="18.75" customHeight="1" spans="1:23">
      <c r="A666" s="552" t="s">
        <v>1210</v>
      </c>
      <c r="B666" s="558" t="s">
        <v>95</v>
      </c>
      <c r="C666" s="554"/>
      <c r="D666" s="554">
        <v>0</v>
      </c>
      <c r="E666" s="263" t="str">
        <f ca="1" t="shared" si="10"/>
        <v/>
      </c>
      <c r="F666" s="555"/>
      <c r="W666" s="423"/>
    </row>
    <row r="667" s="421" customFormat="1" ht="18.75" customHeight="1" spans="1:23">
      <c r="A667" s="552" t="s">
        <v>1211</v>
      </c>
      <c r="B667" s="558" t="s">
        <v>97</v>
      </c>
      <c r="C667" s="554"/>
      <c r="D667" s="554">
        <v>0</v>
      </c>
      <c r="E667" s="263" t="str">
        <f ca="1" t="shared" si="10"/>
        <v/>
      </c>
      <c r="F667" s="555"/>
      <c r="W667" s="423"/>
    </row>
    <row r="668" s="421" customFormat="1" ht="18.75" customHeight="1" spans="1:23">
      <c r="A668" s="552" t="s">
        <v>1212</v>
      </c>
      <c r="B668" s="553" t="s">
        <v>99</v>
      </c>
      <c r="C668" s="554"/>
      <c r="D668" s="554">
        <v>0</v>
      </c>
      <c r="E668" s="263" t="str">
        <f ca="1" t="shared" si="10"/>
        <v/>
      </c>
      <c r="F668" s="555"/>
      <c r="W668" s="423"/>
    </row>
    <row r="669" s="421" customFormat="1" ht="18.75" customHeight="1" spans="1:23">
      <c r="A669" s="552" t="s">
        <v>1213</v>
      </c>
      <c r="B669" s="558" t="s">
        <v>1214</v>
      </c>
      <c r="C669" s="554"/>
      <c r="D669" s="554">
        <v>0</v>
      </c>
      <c r="E669" s="263" t="str">
        <f ca="1" t="shared" si="10"/>
        <v/>
      </c>
      <c r="F669" s="555"/>
      <c r="W669" s="423"/>
    </row>
    <row r="670" s="421" customFormat="1" ht="18.75" customHeight="1" spans="1:23">
      <c r="A670" s="552" t="s">
        <v>1215</v>
      </c>
      <c r="B670" s="553" t="s">
        <v>1216</v>
      </c>
      <c r="C670" s="554"/>
      <c r="D670" s="554">
        <v>0</v>
      </c>
      <c r="E670" s="263" t="str">
        <f ca="1" t="shared" si="10"/>
        <v/>
      </c>
      <c r="F670" s="555"/>
      <c r="W670" s="423"/>
    </row>
    <row r="671" s="421" customFormat="1" ht="18.75" customHeight="1" spans="1:23">
      <c r="A671" s="552" t="s">
        <v>1217</v>
      </c>
      <c r="B671" s="553" t="s">
        <v>1218</v>
      </c>
      <c r="C671" s="554"/>
      <c r="D671" s="554">
        <v>0</v>
      </c>
      <c r="E671" s="263" t="str">
        <f ca="1" t="shared" si="10"/>
        <v/>
      </c>
      <c r="F671" s="555"/>
      <c r="W671" s="423"/>
    </row>
    <row r="672" s="421" customFormat="1" ht="18.75" customHeight="1" spans="1:23">
      <c r="A672" s="552" t="s">
        <v>1219</v>
      </c>
      <c r="B672" s="558" t="s">
        <v>1220</v>
      </c>
      <c r="C672" s="554"/>
      <c r="D672" s="554">
        <v>11</v>
      </c>
      <c r="E672" s="263" t="str">
        <f ca="1" t="shared" si="10"/>
        <v/>
      </c>
      <c r="F672" s="555"/>
      <c r="W672" s="423"/>
    </row>
    <row r="673" s="421" customFormat="1" ht="18.75" customHeight="1" spans="1:23">
      <c r="A673" s="552" t="s">
        <v>1221</v>
      </c>
      <c r="B673" s="558" t="s">
        <v>1222</v>
      </c>
      <c r="C673" s="554">
        <v>8</v>
      </c>
      <c r="D673" s="554">
        <v>11</v>
      </c>
      <c r="E673" s="263">
        <f ca="1" t="shared" si="10"/>
        <v>137.5</v>
      </c>
      <c r="F673" s="555"/>
      <c r="W673" s="423"/>
    </row>
    <row r="674" s="421" customFormat="1" ht="18.75" customHeight="1" spans="1:23">
      <c r="A674" s="552" t="s">
        <v>1223</v>
      </c>
      <c r="B674" s="557" t="s">
        <v>1224</v>
      </c>
      <c r="C674" s="554">
        <f>SUM(C675:C686)</f>
        <v>0</v>
      </c>
      <c r="D674" s="554"/>
      <c r="E674" s="263" t="str">
        <f ca="1" t="shared" si="10"/>
        <v/>
      </c>
      <c r="F674" s="555"/>
      <c r="W674" s="423"/>
    </row>
    <row r="675" s="421" customFormat="1" ht="18.75" customHeight="1" spans="1:23">
      <c r="A675" s="552" t="s">
        <v>1225</v>
      </c>
      <c r="B675" s="558" t="s">
        <v>1226</v>
      </c>
      <c r="C675" s="554"/>
      <c r="D675" s="554"/>
      <c r="E675" s="263" t="str">
        <f ca="1" t="shared" si="10"/>
        <v/>
      </c>
      <c r="F675" s="555"/>
      <c r="W675" s="423"/>
    </row>
    <row r="676" s="421" customFormat="1" ht="18.75" customHeight="1" spans="1:23">
      <c r="A676" s="552" t="s">
        <v>1227</v>
      </c>
      <c r="B676" s="558" t="s">
        <v>1228</v>
      </c>
      <c r="C676" s="554"/>
      <c r="D676" s="554"/>
      <c r="E676" s="263" t="str">
        <f ca="1" t="shared" si="10"/>
        <v/>
      </c>
      <c r="F676" s="555"/>
      <c r="W676" s="423"/>
    </row>
    <row r="677" s="421" customFormat="1" ht="18.75" customHeight="1" spans="1:23">
      <c r="A677" s="552" t="s">
        <v>1229</v>
      </c>
      <c r="B677" s="553" t="s">
        <v>1230</v>
      </c>
      <c r="C677" s="554"/>
      <c r="D677" s="554"/>
      <c r="E677" s="263" t="str">
        <f ca="1" t="shared" si="10"/>
        <v/>
      </c>
      <c r="F677" s="555"/>
      <c r="W677" s="423"/>
    </row>
    <row r="678" s="421" customFormat="1" ht="18.75" customHeight="1" spans="1:23">
      <c r="A678" s="552" t="s">
        <v>1231</v>
      </c>
      <c r="B678" s="558" t="s">
        <v>1232</v>
      </c>
      <c r="C678" s="554"/>
      <c r="D678" s="554"/>
      <c r="E678" s="263" t="str">
        <f ca="1" t="shared" si="10"/>
        <v/>
      </c>
      <c r="F678" s="555"/>
      <c r="W678" s="423"/>
    </row>
    <row r="679" s="421" customFormat="1" ht="18.75" customHeight="1" spans="1:23">
      <c r="A679" s="552" t="s">
        <v>1233</v>
      </c>
      <c r="B679" s="557" t="s">
        <v>1234</v>
      </c>
      <c r="C679" s="554"/>
      <c r="D679" s="554"/>
      <c r="E679" s="263" t="str">
        <f ca="1" t="shared" si="10"/>
        <v/>
      </c>
      <c r="F679" s="555"/>
      <c r="W679" s="423"/>
    </row>
    <row r="680" s="421" customFormat="1" ht="18.75" customHeight="1" spans="1:23">
      <c r="A680" s="552" t="s">
        <v>1235</v>
      </c>
      <c r="B680" s="558" t="s">
        <v>95</v>
      </c>
      <c r="C680" s="554"/>
      <c r="D680" s="554"/>
      <c r="E680" s="263" t="str">
        <f ca="1" t="shared" si="10"/>
        <v/>
      </c>
      <c r="F680" s="555"/>
      <c r="W680" s="423"/>
    </row>
    <row r="681" s="421" customFormat="1" ht="18.75" customHeight="1" spans="1:23">
      <c r="A681" s="552" t="s">
        <v>1236</v>
      </c>
      <c r="B681" s="553" t="s">
        <v>97</v>
      </c>
      <c r="C681" s="554"/>
      <c r="D681" s="554"/>
      <c r="E681" s="263" t="str">
        <f ca="1" t="shared" si="10"/>
        <v/>
      </c>
      <c r="F681" s="555"/>
      <c r="W681" s="423"/>
    </row>
    <row r="682" s="421" customFormat="1" ht="18.75" customHeight="1" spans="1:23">
      <c r="A682" s="552" t="s">
        <v>1237</v>
      </c>
      <c r="B682" s="553" t="s">
        <v>99</v>
      </c>
      <c r="C682" s="554"/>
      <c r="D682" s="554"/>
      <c r="E682" s="263" t="str">
        <f ca="1" t="shared" si="10"/>
        <v/>
      </c>
      <c r="F682" s="555"/>
      <c r="W682" s="423"/>
    </row>
    <row r="683" s="421" customFormat="1" ht="18.75" customHeight="1" spans="1:23">
      <c r="A683" s="552" t="s">
        <v>1238</v>
      </c>
      <c r="B683" s="558" t="s">
        <v>1239</v>
      </c>
      <c r="C683" s="554"/>
      <c r="D683" s="554"/>
      <c r="E683" s="263" t="str">
        <f ca="1" t="shared" si="10"/>
        <v/>
      </c>
      <c r="F683" s="555"/>
      <c r="W683" s="423"/>
    </row>
    <row r="684" s="421" customFormat="1" ht="18.75" customHeight="1" spans="1:23">
      <c r="A684" s="552" t="s">
        <v>1240</v>
      </c>
      <c r="B684" s="557" t="s">
        <v>1241</v>
      </c>
      <c r="C684" s="554"/>
      <c r="D684" s="554"/>
      <c r="E684" s="263" t="str">
        <f ca="1" t="shared" si="10"/>
        <v/>
      </c>
      <c r="F684" s="555"/>
      <c r="W684" s="423"/>
    </row>
    <row r="685" s="421" customFormat="1" ht="18.75" customHeight="1" spans="1:23">
      <c r="A685" s="552" t="s">
        <v>1242</v>
      </c>
      <c r="B685" s="558" t="s">
        <v>1243</v>
      </c>
      <c r="C685" s="554"/>
      <c r="D685" s="554"/>
      <c r="E685" s="263" t="str">
        <f ca="1" t="shared" si="10"/>
        <v/>
      </c>
      <c r="F685" s="555"/>
      <c r="W685" s="423"/>
    </row>
    <row r="686" s="421" customFormat="1" ht="18.75" customHeight="1" spans="1:23">
      <c r="A686" s="552" t="s">
        <v>1244</v>
      </c>
      <c r="B686" s="558" t="s">
        <v>1245</v>
      </c>
      <c r="C686" s="554"/>
      <c r="D686" s="554"/>
      <c r="E686" s="263" t="str">
        <f ca="1" t="shared" si="10"/>
        <v/>
      </c>
      <c r="F686" s="555"/>
      <c r="W686" s="423"/>
    </row>
    <row r="687" s="421" customFormat="1" ht="18.75" customHeight="1" spans="1:23">
      <c r="A687" s="552" t="s">
        <v>1246</v>
      </c>
      <c r="B687" s="557" t="s">
        <v>1247</v>
      </c>
      <c r="C687" s="554">
        <v>20</v>
      </c>
      <c r="D687" s="554">
        <v>12</v>
      </c>
      <c r="E687" s="263">
        <f ca="1" t="shared" si="10"/>
        <v>60</v>
      </c>
      <c r="F687" s="555"/>
      <c r="W687" s="423"/>
    </row>
    <row r="688" s="421" customFormat="1" ht="18.75" customHeight="1" spans="1:23">
      <c r="A688" s="552" t="s">
        <v>1248</v>
      </c>
      <c r="B688" s="558" t="s">
        <v>1249</v>
      </c>
      <c r="C688" s="554">
        <v>20</v>
      </c>
      <c r="D688" s="554">
        <v>12</v>
      </c>
      <c r="E688" s="263">
        <f ca="1" t="shared" si="10"/>
        <v>60</v>
      </c>
      <c r="F688" s="555"/>
      <c r="W688" s="423"/>
    </row>
    <row r="689" s="421" customFormat="1" ht="18.75" customHeight="1" spans="1:23">
      <c r="A689" s="552" t="s">
        <v>1250</v>
      </c>
      <c r="B689" s="558" t="s">
        <v>1251</v>
      </c>
      <c r="C689" s="554"/>
      <c r="D689" s="554">
        <v>0</v>
      </c>
      <c r="E689" s="263" t="str">
        <f ca="1" t="shared" si="10"/>
        <v/>
      </c>
      <c r="F689" s="555"/>
      <c r="W689" s="423"/>
    </row>
    <row r="690" s="421" customFormat="1" ht="18.75" customHeight="1" spans="1:23">
      <c r="A690" s="552" t="s">
        <v>1252</v>
      </c>
      <c r="B690" s="557" t="s">
        <v>1253</v>
      </c>
      <c r="C690" s="554">
        <v>21</v>
      </c>
      <c r="D690" s="554">
        <v>26</v>
      </c>
      <c r="E690" s="263">
        <f ca="1" t="shared" si="10"/>
        <v>123.81</v>
      </c>
      <c r="F690" s="555"/>
      <c r="W690" s="423"/>
    </row>
    <row r="691" s="421" customFormat="1" ht="18.75" customHeight="1" spans="1:23">
      <c r="A691" s="552" t="s">
        <v>1254</v>
      </c>
      <c r="B691" s="553" t="s">
        <v>1255</v>
      </c>
      <c r="C691" s="554"/>
      <c r="D691" s="554">
        <v>0</v>
      </c>
      <c r="E691" s="263" t="str">
        <f ca="1" t="shared" si="10"/>
        <v/>
      </c>
      <c r="F691" s="555"/>
      <c r="W691" s="423"/>
    </row>
    <row r="692" s="421" customFormat="1" ht="18.75" customHeight="1" spans="1:23">
      <c r="A692" s="552" t="s">
        <v>1256</v>
      </c>
      <c r="B692" s="558" t="s">
        <v>1257</v>
      </c>
      <c r="C692" s="554">
        <v>21</v>
      </c>
      <c r="D692" s="554">
        <v>26</v>
      </c>
      <c r="E692" s="263">
        <f ca="1" t="shared" si="10"/>
        <v>123.81</v>
      </c>
      <c r="F692" s="555"/>
      <c r="W692" s="423"/>
    </row>
    <row r="693" s="421" customFormat="1" ht="18.75" customHeight="1" spans="1:23">
      <c r="A693" s="552" t="s">
        <v>1258</v>
      </c>
      <c r="B693" s="553" t="s">
        <v>1259</v>
      </c>
      <c r="C693" s="554"/>
      <c r="D693" s="554">
        <v>0</v>
      </c>
      <c r="E693" s="263" t="str">
        <f ca="1" t="shared" si="10"/>
        <v/>
      </c>
      <c r="F693" s="555"/>
      <c r="W693" s="423"/>
    </row>
    <row r="694" s="421" customFormat="1" ht="18.75" customHeight="1" spans="1:23">
      <c r="A694" s="552" t="s">
        <v>1260</v>
      </c>
      <c r="B694" s="553" t="s">
        <v>1261</v>
      </c>
      <c r="C694" s="554"/>
      <c r="D694" s="554">
        <v>0</v>
      </c>
      <c r="E694" s="263" t="str">
        <f ca="1" t="shared" si="10"/>
        <v/>
      </c>
      <c r="F694" s="555"/>
      <c r="W694" s="423"/>
    </row>
    <row r="695" s="421" customFormat="1" ht="18.75" customHeight="1" spans="1:23">
      <c r="A695" s="552" t="s">
        <v>1262</v>
      </c>
      <c r="B695" s="553" t="s">
        <v>1263</v>
      </c>
      <c r="C695" s="554"/>
      <c r="D695" s="554">
        <v>0</v>
      </c>
      <c r="E695" s="263" t="str">
        <f ca="1" t="shared" si="10"/>
        <v/>
      </c>
      <c r="F695" s="555"/>
      <c r="W695" s="423"/>
    </row>
    <row r="696" s="421" customFormat="1" ht="18.75" customHeight="1" spans="1:23">
      <c r="A696" s="552" t="s">
        <v>1264</v>
      </c>
      <c r="B696" s="557" t="s">
        <v>1265</v>
      </c>
      <c r="C696" s="554">
        <v>820</v>
      </c>
      <c r="D696" s="554">
        <v>963</v>
      </c>
      <c r="E696" s="263">
        <f ca="1" t="shared" si="10"/>
        <v>117.44</v>
      </c>
      <c r="F696" s="555"/>
      <c r="W696" s="423"/>
    </row>
    <row r="697" s="421" customFormat="1" ht="18.75" customHeight="1" spans="1:23">
      <c r="A697" s="552" t="s">
        <v>1266</v>
      </c>
      <c r="B697" s="558" t="s">
        <v>1267</v>
      </c>
      <c r="C697" s="554"/>
      <c r="D697" s="554">
        <v>0</v>
      </c>
      <c r="E697" s="263" t="str">
        <f ca="1" t="shared" si="10"/>
        <v/>
      </c>
      <c r="F697" s="555"/>
      <c r="W697" s="423"/>
    </row>
    <row r="698" s="421" customFormat="1" ht="18.75" customHeight="1" spans="1:23">
      <c r="A698" s="552" t="s">
        <v>1268</v>
      </c>
      <c r="B698" s="558" t="s">
        <v>1269</v>
      </c>
      <c r="C698" s="554">
        <v>820</v>
      </c>
      <c r="D698" s="554">
        <v>963</v>
      </c>
      <c r="E698" s="263">
        <f ca="1" t="shared" si="10"/>
        <v>117.44</v>
      </c>
      <c r="F698" s="555"/>
      <c r="W698" s="423"/>
    </row>
    <row r="699" s="421" customFormat="1" ht="18.75" customHeight="1" spans="1:23">
      <c r="A699" s="552" t="s">
        <v>1270</v>
      </c>
      <c r="B699" s="557" t="s">
        <v>1271</v>
      </c>
      <c r="C699" s="554">
        <v>294</v>
      </c>
      <c r="D699" s="554">
        <v>344</v>
      </c>
      <c r="E699" s="263">
        <f ca="1" t="shared" si="10"/>
        <v>117.01</v>
      </c>
      <c r="F699" s="555"/>
      <c r="W699" s="423"/>
    </row>
    <row r="700" s="421" customFormat="1" ht="18.75" customHeight="1" spans="1:23">
      <c r="A700" s="552" t="s">
        <v>1272</v>
      </c>
      <c r="B700" s="558" t="s">
        <v>1273</v>
      </c>
      <c r="C700" s="554"/>
      <c r="D700" s="554">
        <v>0</v>
      </c>
      <c r="E700" s="263" t="str">
        <f ca="1" t="shared" si="10"/>
        <v/>
      </c>
      <c r="F700" s="555"/>
      <c r="W700" s="423"/>
    </row>
    <row r="701" s="421" customFormat="1" ht="18.75" customHeight="1" spans="1:23">
      <c r="A701" s="552" t="s">
        <v>1274</v>
      </c>
      <c r="B701" s="558" t="s">
        <v>1275</v>
      </c>
      <c r="C701" s="554">
        <v>294</v>
      </c>
      <c r="D701" s="554">
        <v>344</v>
      </c>
      <c r="E701" s="263">
        <f ca="1" t="shared" si="10"/>
        <v>117.01</v>
      </c>
      <c r="F701" s="555"/>
      <c r="W701" s="423"/>
    </row>
    <row r="702" s="421" customFormat="1" ht="18.75" customHeight="1" spans="1:23">
      <c r="A702" s="552" t="s">
        <v>1276</v>
      </c>
      <c r="B702" s="553" t="s">
        <v>1277</v>
      </c>
      <c r="C702" s="554"/>
      <c r="D702" s="554">
        <v>0</v>
      </c>
      <c r="E702" s="263" t="str">
        <f ca="1" t="shared" si="10"/>
        <v/>
      </c>
      <c r="F702" s="555"/>
      <c r="W702" s="423"/>
    </row>
    <row r="703" s="421" customFormat="1" ht="18.75" customHeight="1" spans="1:23">
      <c r="A703" s="552" t="s">
        <v>1278</v>
      </c>
      <c r="B703" s="557" t="s">
        <v>1279</v>
      </c>
      <c r="C703" s="554">
        <v>24</v>
      </c>
      <c r="D703" s="554">
        <v>20</v>
      </c>
      <c r="E703" s="263">
        <f ca="1" t="shared" si="10"/>
        <v>83.33</v>
      </c>
      <c r="F703" s="555"/>
      <c r="W703" s="423"/>
    </row>
    <row r="704" s="421" customFormat="1" ht="18.75" customHeight="1" spans="1:23">
      <c r="A704" s="552" t="s">
        <v>1280</v>
      </c>
      <c r="B704" s="558" t="s">
        <v>1281</v>
      </c>
      <c r="C704" s="554">
        <v>6</v>
      </c>
      <c r="D704" s="554">
        <v>6</v>
      </c>
      <c r="E704" s="263">
        <f ca="1" t="shared" si="10"/>
        <v>100</v>
      </c>
      <c r="F704" s="555"/>
      <c r="W704" s="423"/>
    </row>
    <row r="705" s="421" customFormat="1" ht="18.75" customHeight="1" spans="1:23">
      <c r="A705" s="552" t="s">
        <v>1282</v>
      </c>
      <c r="B705" s="558" t="s">
        <v>1283</v>
      </c>
      <c r="C705" s="554">
        <v>4</v>
      </c>
      <c r="D705" s="554">
        <v>3</v>
      </c>
      <c r="E705" s="263">
        <f ca="1" t="shared" si="10"/>
        <v>75</v>
      </c>
      <c r="F705" s="555"/>
      <c r="W705" s="423"/>
    </row>
    <row r="706" s="421" customFormat="1" ht="18.75" customHeight="1" spans="1:23">
      <c r="A706" s="552" t="s">
        <v>1284</v>
      </c>
      <c r="B706" s="558" t="s">
        <v>1285</v>
      </c>
      <c r="C706" s="554">
        <v>14</v>
      </c>
      <c r="D706" s="554">
        <v>11</v>
      </c>
      <c r="E706" s="263">
        <f ca="1" t="shared" si="10"/>
        <v>78.57</v>
      </c>
      <c r="F706" s="555"/>
      <c r="W706" s="423"/>
    </row>
    <row r="707" s="421" customFormat="1" ht="18.75" customHeight="1" spans="1:23">
      <c r="A707" s="552" t="s">
        <v>1286</v>
      </c>
      <c r="B707" s="558" t="s">
        <v>1287</v>
      </c>
      <c r="C707" s="554"/>
      <c r="D707" s="554">
        <v>0</v>
      </c>
      <c r="E707" s="263" t="str">
        <f ca="1" t="shared" si="10"/>
        <v/>
      </c>
      <c r="F707" s="555"/>
      <c r="W707" s="423"/>
    </row>
    <row r="708" s="421" customFormat="1" ht="18.75" customHeight="1" spans="1:23">
      <c r="A708" s="552" t="s">
        <v>1288</v>
      </c>
      <c r="B708" s="557" t="s">
        <v>1289</v>
      </c>
      <c r="C708" s="554"/>
      <c r="D708" s="554">
        <v>0</v>
      </c>
      <c r="E708" s="263" t="str">
        <f ca="1" t="shared" si="10"/>
        <v/>
      </c>
      <c r="F708" s="555"/>
      <c r="W708" s="423"/>
    </row>
    <row r="709" s="421" customFormat="1" ht="18.75" customHeight="1" spans="1:23">
      <c r="A709" s="552" t="s">
        <v>1290</v>
      </c>
      <c r="B709" s="558" t="s">
        <v>1289</v>
      </c>
      <c r="C709" s="554"/>
      <c r="D709" s="554">
        <v>0</v>
      </c>
      <c r="E709" s="263" t="str">
        <f ca="1" t="shared" si="10"/>
        <v/>
      </c>
      <c r="F709" s="555"/>
      <c r="W709" s="423"/>
    </row>
    <row r="710" s="421" customFormat="1" ht="18.75" customHeight="1" spans="1:23">
      <c r="A710" s="552" t="s">
        <v>1291</v>
      </c>
      <c r="B710" s="553" t="s">
        <v>58</v>
      </c>
      <c r="C710" s="554">
        <v>375</v>
      </c>
      <c r="D710" s="554">
        <v>513</v>
      </c>
      <c r="E710" s="263">
        <f ca="1" t="shared" ref="E710:E773" si="11">IFERROR(ROUND(D710/C710*100,2),"")</f>
        <v>136.8</v>
      </c>
      <c r="F710" s="555"/>
      <c r="W710" s="423"/>
    </row>
    <row r="711" s="421" customFormat="1" ht="18.75" customHeight="1" spans="1:23">
      <c r="A711" s="552" t="s">
        <v>1292</v>
      </c>
      <c r="B711" s="557" t="s">
        <v>1293</v>
      </c>
      <c r="C711" s="554">
        <v>32</v>
      </c>
      <c r="D711" s="554">
        <v>6</v>
      </c>
      <c r="E711" s="263">
        <f ca="1" t="shared" si="11"/>
        <v>18.75</v>
      </c>
      <c r="F711" s="555"/>
      <c r="W711" s="423"/>
    </row>
    <row r="712" s="421" customFormat="1" ht="18.75" customHeight="1" spans="1:23">
      <c r="A712" s="552" t="s">
        <v>1294</v>
      </c>
      <c r="B712" s="558" t="s">
        <v>95</v>
      </c>
      <c r="C712" s="554"/>
      <c r="D712" s="554">
        <v>0</v>
      </c>
      <c r="E712" s="263" t="str">
        <f ca="1" t="shared" si="11"/>
        <v/>
      </c>
      <c r="F712" s="555"/>
      <c r="W712" s="423"/>
    </row>
    <row r="713" s="421" customFormat="1" ht="18.75" customHeight="1" spans="1:23">
      <c r="A713" s="552" t="s">
        <v>1295</v>
      </c>
      <c r="B713" s="558" t="s">
        <v>97</v>
      </c>
      <c r="C713" s="554"/>
      <c r="D713" s="554">
        <v>0</v>
      </c>
      <c r="E713" s="263" t="str">
        <f ca="1" t="shared" si="11"/>
        <v/>
      </c>
      <c r="F713" s="555"/>
      <c r="W713" s="423"/>
    </row>
    <row r="714" s="421" customFormat="1" ht="18.75" customHeight="1" spans="1:23">
      <c r="A714" s="552" t="s">
        <v>1296</v>
      </c>
      <c r="B714" s="553" t="s">
        <v>99</v>
      </c>
      <c r="C714" s="554"/>
      <c r="D714" s="554">
        <v>0</v>
      </c>
      <c r="E714" s="263" t="str">
        <f ca="1" t="shared" si="11"/>
        <v/>
      </c>
      <c r="F714" s="555"/>
      <c r="W714" s="423"/>
    </row>
    <row r="715" s="421" customFormat="1" ht="18.75" customHeight="1" spans="1:23">
      <c r="A715" s="552" t="s">
        <v>1297</v>
      </c>
      <c r="B715" s="558" t="s">
        <v>1298</v>
      </c>
      <c r="C715" s="554">
        <v>32</v>
      </c>
      <c r="D715" s="554">
        <v>6</v>
      </c>
      <c r="E715" s="263">
        <f ca="1" t="shared" si="11"/>
        <v>18.75</v>
      </c>
      <c r="F715" s="555"/>
      <c r="W715" s="423"/>
    </row>
    <row r="716" s="421" customFormat="1" ht="18.75" customHeight="1" spans="1:23">
      <c r="A716" s="552" t="s">
        <v>1299</v>
      </c>
      <c r="B716" s="557" t="s">
        <v>1300</v>
      </c>
      <c r="C716" s="554"/>
      <c r="D716" s="554"/>
      <c r="E716" s="263" t="str">
        <f ca="1" t="shared" si="11"/>
        <v/>
      </c>
      <c r="F716" s="555"/>
      <c r="W716" s="423"/>
    </row>
    <row r="717" s="421" customFormat="1" ht="18.75" customHeight="1" spans="1:23">
      <c r="A717" s="552" t="s">
        <v>1301</v>
      </c>
      <c r="B717" s="558" t="s">
        <v>1302</v>
      </c>
      <c r="C717" s="554"/>
      <c r="D717" s="554"/>
      <c r="E717" s="263" t="str">
        <f ca="1" t="shared" si="11"/>
        <v/>
      </c>
      <c r="F717" s="555"/>
      <c r="W717" s="423"/>
    </row>
    <row r="718" s="421" customFormat="1" ht="18.75" customHeight="1" spans="1:23">
      <c r="A718" s="552" t="s">
        <v>1303</v>
      </c>
      <c r="B718" s="558" t="s">
        <v>1304</v>
      </c>
      <c r="C718" s="554"/>
      <c r="D718" s="554"/>
      <c r="E718" s="263" t="str">
        <f ca="1" t="shared" si="11"/>
        <v/>
      </c>
      <c r="F718" s="555"/>
      <c r="W718" s="423"/>
    </row>
    <row r="719" s="421" customFormat="1" ht="18.75" customHeight="1" spans="1:23">
      <c r="A719" s="552" t="s">
        <v>1305</v>
      </c>
      <c r="B719" s="558" t="s">
        <v>1306</v>
      </c>
      <c r="C719" s="554"/>
      <c r="D719" s="554"/>
      <c r="E719" s="263" t="str">
        <f ca="1" t="shared" si="11"/>
        <v/>
      </c>
      <c r="F719" s="555"/>
      <c r="W719" s="423"/>
    </row>
    <row r="720" s="421" customFormat="1" ht="18.75" customHeight="1" spans="1:23">
      <c r="A720" s="552" t="s">
        <v>1307</v>
      </c>
      <c r="B720" s="553" t="s">
        <v>1308</v>
      </c>
      <c r="C720" s="554">
        <f>SUM(C721:C726)</f>
        <v>0</v>
      </c>
      <c r="D720" s="554"/>
      <c r="E720" s="263" t="str">
        <f ca="1" t="shared" si="11"/>
        <v/>
      </c>
      <c r="F720" s="555"/>
      <c r="W720" s="423"/>
    </row>
    <row r="721" s="421" customFormat="1" ht="18.75" customHeight="1" spans="1:23">
      <c r="A721" s="552" t="s">
        <v>1309</v>
      </c>
      <c r="B721" s="558" t="s">
        <v>1310</v>
      </c>
      <c r="C721" s="554"/>
      <c r="D721" s="554"/>
      <c r="E721" s="263" t="str">
        <f ca="1" t="shared" si="11"/>
        <v/>
      </c>
      <c r="F721" s="555"/>
      <c r="W721" s="423"/>
    </row>
    <row r="722" s="421" customFormat="1" ht="18.75" customHeight="1" spans="1:23">
      <c r="A722" s="552" t="s">
        <v>1311</v>
      </c>
      <c r="B722" s="558" t="s">
        <v>1312</v>
      </c>
      <c r="C722" s="554"/>
      <c r="D722" s="554"/>
      <c r="E722" s="263" t="str">
        <f ca="1" t="shared" si="11"/>
        <v/>
      </c>
      <c r="F722" s="555"/>
      <c r="W722" s="423"/>
    </row>
    <row r="723" s="421" customFormat="1" ht="18.75" customHeight="1" spans="1:23">
      <c r="A723" s="552" t="s">
        <v>1313</v>
      </c>
      <c r="B723" s="553" t="s">
        <v>1314</v>
      </c>
      <c r="C723" s="554"/>
      <c r="D723" s="554"/>
      <c r="E723" s="263" t="str">
        <f ca="1" t="shared" si="11"/>
        <v/>
      </c>
      <c r="F723" s="555"/>
      <c r="W723" s="423"/>
    </row>
    <row r="724" s="421" customFormat="1" ht="18.75" customHeight="1" spans="1:23">
      <c r="A724" s="552" t="s">
        <v>1315</v>
      </c>
      <c r="B724" s="553" t="s">
        <v>1316</v>
      </c>
      <c r="C724" s="554"/>
      <c r="D724" s="554"/>
      <c r="E724" s="263" t="str">
        <f ca="1" t="shared" si="11"/>
        <v/>
      </c>
      <c r="F724" s="555"/>
      <c r="W724" s="423"/>
    </row>
    <row r="725" s="421" customFormat="1" ht="18.75" customHeight="1" spans="1:23">
      <c r="A725" s="552" t="s">
        <v>1317</v>
      </c>
      <c r="B725" s="553" t="s">
        <v>1318</v>
      </c>
      <c r="C725" s="554"/>
      <c r="D725" s="554"/>
      <c r="E725" s="263" t="str">
        <f ca="1" t="shared" si="11"/>
        <v/>
      </c>
      <c r="F725" s="555"/>
      <c r="W725" s="423"/>
    </row>
    <row r="726" s="421" customFormat="1" ht="18.75" customHeight="1" spans="1:23">
      <c r="A726" s="552" t="s">
        <v>1319</v>
      </c>
      <c r="B726" s="558" t="s">
        <v>1320</v>
      </c>
      <c r="C726" s="554"/>
      <c r="D726" s="554"/>
      <c r="E726" s="263" t="str">
        <f ca="1" t="shared" si="11"/>
        <v/>
      </c>
      <c r="F726" s="555"/>
      <c r="W726" s="423"/>
    </row>
    <row r="727" s="421" customFormat="1" ht="18.75" customHeight="1" spans="1:23">
      <c r="A727" s="552" t="s">
        <v>1321</v>
      </c>
      <c r="B727" s="553" t="s">
        <v>1322</v>
      </c>
      <c r="C727" s="554">
        <f>SUM(C728:C732)</f>
        <v>0</v>
      </c>
      <c r="D727" s="554"/>
      <c r="E727" s="263" t="str">
        <f ca="1" t="shared" si="11"/>
        <v/>
      </c>
      <c r="F727" s="555"/>
      <c r="W727" s="423"/>
    </row>
    <row r="728" s="421" customFormat="1" ht="18.75" customHeight="1" spans="1:23">
      <c r="A728" s="552" t="s">
        <v>1323</v>
      </c>
      <c r="B728" s="558" t="s">
        <v>1324</v>
      </c>
      <c r="C728" s="554"/>
      <c r="D728" s="554"/>
      <c r="E728" s="263" t="str">
        <f ca="1" t="shared" si="11"/>
        <v/>
      </c>
      <c r="F728" s="555"/>
      <c r="W728" s="423"/>
    </row>
    <row r="729" s="421" customFormat="1" ht="18.75" customHeight="1" spans="1:23">
      <c r="A729" s="552" t="s">
        <v>1325</v>
      </c>
      <c r="B729" s="557" t="s">
        <v>1326</v>
      </c>
      <c r="C729" s="554"/>
      <c r="D729" s="554">
        <v>32</v>
      </c>
      <c r="E729" s="263" t="str">
        <f ca="1" t="shared" si="11"/>
        <v/>
      </c>
      <c r="F729" s="555"/>
      <c r="W729" s="423"/>
    </row>
    <row r="730" s="421" customFormat="1" ht="18.75" customHeight="1" spans="1:23">
      <c r="A730" s="552" t="s">
        <v>1327</v>
      </c>
      <c r="B730" s="553" t="s">
        <v>1328</v>
      </c>
      <c r="C730" s="554"/>
      <c r="D730" s="554">
        <v>0</v>
      </c>
      <c r="E730" s="263" t="str">
        <f ca="1" t="shared" si="11"/>
        <v/>
      </c>
      <c r="F730" s="555"/>
      <c r="W730" s="423"/>
    </row>
    <row r="731" s="421" customFormat="1" ht="18.75" customHeight="1" spans="1:23">
      <c r="A731" s="552" t="s">
        <v>1329</v>
      </c>
      <c r="B731" s="558" t="s">
        <v>1330</v>
      </c>
      <c r="C731" s="554"/>
      <c r="D731" s="554">
        <v>0</v>
      </c>
      <c r="E731" s="263" t="str">
        <f ca="1" t="shared" si="11"/>
        <v/>
      </c>
      <c r="F731" s="555"/>
      <c r="W731" s="423"/>
    </row>
    <row r="732" s="421" customFormat="1" ht="18.75" customHeight="1" spans="1:23">
      <c r="A732" s="552" t="s">
        <v>1331</v>
      </c>
      <c r="B732" s="558" t="s">
        <v>1332</v>
      </c>
      <c r="C732" s="554"/>
      <c r="D732" s="554">
        <v>32</v>
      </c>
      <c r="E732" s="263" t="str">
        <f ca="1" t="shared" si="11"/>
        <v/>
      </c>
      <c r="F732" s="555"/>
      <c r="W732" s="423"/>
    </row>
    <row r="733" s="421" customFormat="1" ht="18.75" customHeight="1" spans="1:23">
      <c r="A733" s="552" t="s">
        <v>1333</v>
      </c>
      <c r="B733" s="557" t="s">
        <v>1334</v>
      </c>
      <c r="C733" s="554">
        <v>110</v>
      </c>
      <c r="D733" s="554">
        <v>145</v>
      </c>
      <c r="E733" s="263">
        <f ca="1" t="shared" si="11"/>
        <v>131.82</v>
      </c>
      <c r="F733" s="555"/>
      <c r="W733" s="423"/>
    </row>
    <row r="734" s="421" customFormat="1" ht="18.75" customHeight="1" spans="1:23">
      <c r="A734" s="552" t="s">
        <v>1335</v>
      </c>
      <c r="B734" s="558" t="s">
        <v>1336</v>
      </c>
      <c r="C734" s="554"/>
      <c r="D734" s="554">
        <v>4</v>
      </c>
      <c r="E734" s="263" t="str">
        <f ca="1" t="shared" si="11"/>
        <v/>
      </c>
      <c r="F734" s="555"/>
      <c r="W734" s="423"/>
    </row>
    <row r="735" s="421" customFormat="1" ht="18.75" customHeight="1" spans="1:23">
      <c r="A735" s="552" t="s">
        <v>1337</v>
      </c>
      <c r="B735" s="558" t="s">
        <v>1338</v>
      </c>
      <c r="C735" s="554"/>
      <c r="D735" s="554">
        <v>0</v>
      </c>
      <c r="E735" s="263" t="str">
        <f ca="1" t="shared" si="11"/>
        <v/>
      </c>
      <c r="F735" s="555"/>
      <c r="W735" s="423"/>
    </row>
    <row r="736" s="421" customFormat="1" ht="18.75" customHeight="1" spans="1:23">
      <c r="A736" s="552" t="s">
        <v>1339</v>
      </c>
      <c r="B736" s="553" t="s">
        <v>1340</v>
      </c>
      <c r="C736" s="554">
        <f>SUM(C737:C738)</f>
        <v>0</v>
      </c>
      <c r="D736" s="554">
        <v>0</v>
      </c>
      <c r="E736" s="263" t="str">
        <f ca="1" t="shared" si="11"/>
        <v/>
      </c>
      <c r="F736" s="555"/>
      <c r="W736" s="423"/>
    </row>
    <row r="737" s="421" customFormat="1" ht="18.75" customHeight="1" spans="1:23">
      <c r="A737" s="552" t="s">
        <v>1341</v>
      </c>
      <c r="B737" s="553" t="s">
        <v>1342</v>
      </c>
      <c r="C737" s="554"/>
      <c r="D737" s="554">
        <v>0</v>
      </c>
      <c r="E737" s="263" t="str">
        <f ca="1" t="shared" si="11"/>
        <v/>
      </c>
      <c r="F737" s="555"/>
      <c r="W737" s="423"/>
    </row>
    <row r="738" s="421" customFormat="1" ht="18.75" customHeight="1" spans="1:23">
      <c r="A738" s="552" t="s">
        <v>1343</v>
      </c>
      <c r="B738" s="558" t="s">
        <v>1344</v>
      </c>
      <c r="C738" s="554"/>
      <c r="D738" s="554">
        <v>0</v>
      </c>
      <c r="E738" s="263" t="str">
        <f ca="1" t="shared" si="11"/>
        <v/>
      </c>
      <c r="F738" s="555"/>
      <c r="W738" s="423"/>
    </row>
    <row r="739" s="421" customFormat="1" ht="18.75" customHeight="1" spans="1:23">
      <c r="A739" s="552" t="s">
        <v>1345</v>
      </c>
      <c r="B739" s="553" t="s">
        <v>1346</v>
      </c>
      <c r="C739" s="554"/>
      <c r="D739" s="554">
        <v>0</v>
      </c>
      <c r="E739" s="263" t="str">
        <f ca="1" t="shared" si="11"/>
        <v/>
      </c>
      <c r="F739" s="555"/>
      <c r="W739" s="423"/>
    </row>
    <row r="740" s="421" customFormat="1" ht="18.75" customHeight="1" spans="1:23">
      <c r="A740" s="552" t="s">
        <v>1347</v>
      </c>
      <c r="B740" s="553" t="s">
        <v>1348</v>
      </c>
      <c r="C740" s="554"/>
      <c r="D740" s="554">
        <v>0</v>
      </c>
      <c r="E740" s="263" t="str">
        <f ca="1" t="shared" si="11"/>
        <v/>
      </c>
      <c r="F740" s="555"/>
      <c r="W740" s="423"/>
    </row>
    <row r="741" s="421" customFormat="1" ht="18.75" customHeight="1" spans="1:23">
      <c r="A741" s="552" t="s">
        <v>1349</v>
      </c>
      <c r="B741" s="558" t="s">
        <v>1350</v>
      </c>
      <c r="C741" s="554">
        <v>80</v>
      </c>
      <c r="D741" s="554">
        <v>111</v>
      </c>
      <c r="E741" s="263">
        <f ca="1" t="shared" si="11"/>
        <v>138.75</v>
      </c>
      <c r="F741" s="555"/>
      <c r="W741" s="423"/>
    </row>
    <row r="742" s="421" customFormat="1" ht="18.75" customHeight="1" spans="1:23">
      <c r="A742" s="552" t="s">
        <v>1351</v>
      </c>
      <c r="B742" s="558" t="s">
        <v>1352</v>
      </c>
      <c r="C742" s="554"/>
      <c r="D742" s="554">
        <v>0</v>
      </c>
      <c r="E742" s="263" t="str">
        <f ca="1" t="shared" si="11"/>
        <v/>
      </c>
      <c r="F742" s="555"/>
      <c r="W742" s="423"/>
    </row>
    <row r="743" s="421" customFormat="1" ht="18.75" customHeight="1" spans="1:23">
      <c r="A743" s="552" t="s">
        <v>1353</v>
      </c>
      <c r="B743" s="558" t="s">
        <v>1354</v>
      </c>
      <c r="C743" s="554"/>
      <c r="D743" s="554">
        <v>0</v>
      </c>
      <c r="E743" s="263" t="str">
        <f ca="1" t="shared" si="11"/>
        <v/>
      </c>
      <c r="F743" s="555"/>
      <c r="W743" s="423"/>
    </row>
    <row r="744" s="421" customFormat="1" ht="18.75" customHeight="1" spans="1:23">
      <c r="A744" s="552" t="s">
        <v>1355</v>
      </c>
      <c r="B744" s="558" t="s">
        <v>1356</v>
      </c>
      <c r="C744" s="554">
        <v>30</v>
      </c>
      <c r="D744" s="554">
        <v>30</v>
      </c>
      <c r="E744" s="263">
        <f ca="1" t="shared" si="11"/>
        <v>100</v>
      </c>
      <c r="F744" s="555"/>
      <c r="W744" s="423"/>
    </row>
    <row r="745" s="421" customFormat="1" ht="18.75" customHeight="1" spans="1:23">
      <c r="A745" s="552" t="s">
        <v>1357</v>
      </c>
      <c r="B745" s="557" t="s">
        <v>1358</v>
      </c>
      <c r="C745" s="554"/>
      <c r="D745" s="554">
        <v>0</v>
      </c>
      <c r="E745" s="263" t="str">
        <f ca="1" t="shared" si="11"/>
        <v/>
      </c>
      <c r="F745" s="555"/>
      <c r="W745" s="423"/>
    </row>
    <row r="746" s="421" customFormat="1" ht="18.75" customHeight="1" spans="1:23">
      <c r="A746" s="552" t="s">
        <v>1359</v>
      </c>
      <c r="B746" s="558" t="s">
        <v>1360</v>
      </c>
      <c r="C746" s="554"/>
      <c r="D746" s="554">
        <v>0</v>
      </c>
      <c r="E746" s="263" t="str">
        <f ca="1" t="shared" si="11"/>
        <v/>
      </c>
      <c r="F746" s="555"/>
      <c r="W746" s="423"/>
    </row>
    <row r="747" s="421" customFormat="1" ht="18.75" customHeight="1" spans="1:23">
      <c r="A747" s="552" t="s">
        <v>1361</v>
      </c>
      <c r="B747" s="553" t="s">
        <v>1362</v>
      </c>
      <c r="C747" s="554"/>
      <c r="D747" s="554">
        <v>0</v>
      </c>
      <c r="E747" s="263" t="str">
        <f ca="1" t="shared" si="11"/>
        <v/>
      </c>
      <c r="F747" s="555"/>
      <c r="W747" s="423"/>
    </row>
    <row r="748" s="421" customFormat="1" ht="18.75" customHeight="1" spans="1:23">
      <c r="A748" s="552" t="s">
        <v>1363</v>
      </c>
      <c r="B748" s="557" t="s">
        <v>1364</v>
      </c>
      <c r="C748" s="554">
        <v>36</v>
      </c>
      <c r="D748" s="554">
        <v>38</v>
      </c>
      <c r="E748" s="263">
        <f ca="1" t="shared" si="11"/>
        <v>105.56</v>
      </c>
      <c r="F748" s="555"/>
      <c r="W748" s="423"/>
    </row>
    <row r="749" s="421" customFormat="1" ht="18.75" customHeight="1" spans="1:23">
      <c r="A749" s="552" t="s">
        <v>1365</v>
      </c>
      <c r="B749" s="558" t="s">
        <v>1366</v>
      </c>
      <c r="C749" s="554"/>
      <c r="D749" s="554">
        <v>0</v>
      </c>
      <c r="E749" s="263" t="str">
        <f ca="1" t="shared" si="11"/>
        <v/>
      </c>
      <c r="F749" s="555"/>
      <c r="W749" s="423"/>
    </row>
    <row r="750" s="421" customFormat="1" ht="18.75" customHeight="1" spans="1:23">
      <c r="A750" s="552" t="s">
        <v>1367</v>
      </c>
      <c r="B750" s="558" t="s">
        <v>1368</v>
      </c>
      <c r="C750" s="554">
        <v>7</v>
      </c>
      <c r="D750" s="554">
        <v>15</v>
      </c>
      <c r="E750" s="263">
        <f ca="1" t="shared" si="11"/>
        <v>214.29</v>
      </c>
      <c r="F750" s="555"/>
      <c r="W750" s="423"/>
    </row>
    <row r="751" s="421" customFormat="1" ht="18.75" customHeight="1" spans="1:23">
      <c r="A751" s="552" t="s">
        <v>1369</v>
      </c>
      <c r="B751" s="558" t="s">
        <v>1370</v>
      </c>
      <c r="C751" s="554">
        <v>29</v>
      </c>
      <c r="D751" s="554">
        <v>23</v>
      </c>
      <c r="E751" s="263">
        <f ca="1" t="shared" si="11"/>
        <v>79.31</v>
      </c>
      <c r="F751" s="555"/>
      <c r="W751" s="423"/>
    </row>
    <row r="752" s="421" customFormat="1" ht="18.75" customHeight="1" spans="1:23">
      <c r="A752" s="552" t="s">
        <v>1371</v>
      </c>
      <c r="B752" s="557" t="s">
        <v>1372</v>
      </c>
      <c r="C752" s="554"/>
      <c r="D752" s="554">
        <v>0</v>
      </c>
      <c r="E752" s="263" t="str">
        <f ca="1" t="shared" si="11"/>
        <v/>
      </c>
      <c r="F752" s="555"/>
      <c r="W752" s="423"/>
    </row>
    <row r="753" s="421" customFormat="1" ht="18.75" customHeight="1" spans="1:23">
      <c r="A753" s="552" t="s">
        <v>1373</v>
      </c>
      <c r="B753" s="558" t="s">
        <v>95</v>
      </c>
      <c r="C753" s="554"/>
      <c r="D753" s="554">
        <v>0</v>
      </c>
      <c r="E753" s="263" t="str">
        <f ca="1" t="shared" si="11"/>
        <v/>
      </c>
      <c r="F753" s="555"/>
      <c r="W753" s="423"/>
    </row>
    <row r="754" s="421" customFormat="1" ht="18.75" customHeight="1" spans="1:23">
      <c r="A754" s="552" t="s">
        <v>1374</v>
      </c>
      <c r="B754" s="558" t="s">
        <v>97</v>
      </c>
      <c r="C754" s="554"/>
      <c r="D754" s="554">
        <v>0</v>
      </c>
      <c r="E754" s="263" t="str">
        <f ca="1" t="shared" si="11"/>
        <v/>
      </c>
      <c r="F754" s="555"/>
      <c r="W754" s="423"/>
    </row>
    <row r="755" s="421" customFormat="1" ht="18.75" customHeight="1" spans="1:23">
      <c r="A755" s="552" t="s">
        <v>1375</v>
      </c>
      <c r="B755" s="553" t="s">
        <v>99</v>
      </c>
      <c r="C755" s="554"/>
      <c r="D755" s="554">
        <v>0</v>
      </c>
      <c r="E755" s="263" t="str">
        <f ca="1" t="shared" si="11"/>
        <v/>
      </c>
      <c r="F755" s="555"/>
      <c r="W755" s="423"/>
    </row>
    <row r="756" s="421" customFormat="1" ht="18.75" customHeight="1" spans="1:23">
      <c r="A756" s="552" t="s">
        <v>1376</v>
      </c>
      <c r="B756" s="558" t="s">
        <v>1377</v>
      </c>
      <c r="C756" s="554"/>
      <c r="D756" s="554">
        <v>0</v>
      </c>
      <c r="E756" s="263" t="str">
        <f ca="1" t="shared" si="11"/>
        <v/>
      </c>
      <c r="F756" s="555"/>
      <c r="W756" s="423"/>
    </row>
    <row r="757" s="421" customFormat="1" ht="18.75" customHeight="1" spans="1:23">
      <c r="A757" s="552" t="s">
        <v>1378</v>
      </c>
      <c r="B757" s="553" t="s">
        <v>1379</v>
      </c>
      <c r="C757" s="554"/>
      <c r="D757" s="554">
        <v>0</v>
      </c>
      <c r="E757" s="263" t="str">
        <f ca="1" t="shared" si="11"/>
        <v/>
      </c>
      <c r="F757" s="555"/>
      <c r="W757" s="423"/>
    </row>
    <row r="758" s="421" customFormat="1" ht="18.75" customHeight="1" spans="1:23">
      <c r="A758" s="552" t="s">
        <v>1380</v>
      </c>
      <c r="B758" s="553" t="s">
        <v>1381</v>
      </c>
      <c r="C758" s="554"/>
      <c r="D758" s="554">
        <v>0</v>
      </c>
      <c r="E758" s="263" t="str">
        <f ca="1" t="shared" si="11"/>
        <v/>
      </c>
      <c r="F758" s="555"/>
      <c r="W758" s="423"/>
    </row>
    <row r="759" s="421" customFormat="1" ht="18.75" customHeight="1" spans="1:23">
      <c r="A759" s="552" t="s">
        <v>1382</v>
      </c>
      <c r="B759" s="558" t="s">
        <v>1383</v>
      </c>
      <c r="C759" s="554"/>
      <c r="D759" s="554">
        <v>0</v>
      </c>
      <c r="E759" s="263" t="str">
        <f ca="1" t="shared" si="11"/>
        <v/>
      </c>
      <c r="F759" s="555"/>
      <c r="W759" s="423"/>
    </row>
    <row r="760" s="421" customFormat="1" ht="18.75" customHeight="1" spans="1:23">
      <c r="A760" s="552" t="s">
        <v>1384</v>
      </c>
      <c r="B760" s="558" t="s">
        <v>113</v>
      </c>
      <c r="C760" s="554"/>
      <c r="D760" s="554">
        <v>0</v>
      </c>
      <c r="E760" s="263" t="str">
        <f ca="1" t="shared" si="11"/>
        <v/>
      </c>
      <c r="F760" s="555"/>
      <c r="W760" s="423"/>
    </row>
    <row r="761" s="421" customFormat="1" ht="18.75" customHeight="1" spans="1:23">
      <c r="A761" s="552" t="s">
        <v>1385</v>
      </c>
      <c r="B761" s="558" t="s">
        <v>1386</v>
      </c>
      <c r="C761" s="554"/>
      <c r="D761" s="554">
        <v>0</v>
      </c>
      <c r="E761" s="263" t="str">
        <f ca="1" t="shared" si="11"/>
        <v/>
      </c>
      <c r="F761" s="555"/>
      <c r="W761" s="423"/>
    </row>
    <row r="762" s="421" customFormat="1" ht="18.75" customHeight="1" spans="1:23">
      <c r="A762" s="552" t="s">
        <v>1387</v>
      </c>
      <c r="B762" s="557" t="s">
        <v>1388</v>
      </c>
      <c r="C762" s="554">
        <v>184</v>
      </c>
      <c r="D762" s="554">
        <v>178</v>
      </c>
      <c r="E762" s="263">
        <f ca="1" t="shared" si="11"/>
        <v>96.74</v>
      </c>
      <c r="F762" s="555"/>
      <c r="W762" s="423"/>
    </row>
    <row r="763" s="421" customFormat="1" ht="18.75" customHeight="1" spans="1:23">
      <c r="A763" s="552" t="s">
        <v>1389</v>
      </c>
      <c r="B763" s="558" t="s">
        <v>1390</v>
      </c>
      <c r="C763" s="554">
        <v>57</v>
      </c>
      <c r="D763" s="554">
        <v>61</v>
      </c>
      <c r="E763" s="263">
        <f ca="1" t="shared" si="11"/>
        <v>107.02</v>
      </c>
      <c r="F763" s="555"/>
      <c r="W763" s="423"/>
    </row>
    <row r="764" s="421" customFormat="1" ht="18.75" customHeight="1" spans="1:23">
      <c r="A764" s="552" t="s">
        <v>1391</v>
      </c>
      <c r="B764" s="558" t="s">
        <v>1392</v>
      </c>
      <c r="C764" s="554">
        <v>65</v>
      </c>
      <c r="D764" s="554">
        <v>56</v>
      </c>
      <c r="E764" s="263">
        <f ca="1" t="shared" si="11"/>
        <v>86.15</v>
      </c>
      <c r="F764" s="555"/>
      <c r="W764" s="423"/>
    </row>
    <row r="765" s="421" customFormat="1" ht="18.75" customHeight="1" spans="1:23">
      <c r="A765" s="552" t="s">
        <v>1393</v>
      </c>
      <c r="B765" s="558" t="s">
        <v>1394</v>
      </c>
      <c r="C765" s="554">
        <v>57</v>
      </c>
      <c r="D765" s="554">
        <v>61</v>
      </c>
      <c r="E765" s="263">
        <f ca="1" t="shared" si="11"/>
        <v>107.02</v>
      </c>
      <c r="F765" s="555"/>
      <c r="W765" s="423"/>
    </row>
    <row r="766" s="421" customFormat="1" ht="18.75" customHeight="1" spans="1:23">
      <c r="A766" s="552" t="s">
        <v>1395</v>
      </c>
      <c r="B766" s="558" t="s">
        <v>1396</v>
      </c>
      <c r="C766" s="554">
        <v>5</v>
      </c>
      <c r="D766" s="554">
        <v>0</v>
      </c>
      <c r="E766" s="263">
        <f ca="1" t="shared" si="11"/>
        <v>0</v>
      </c>
      <c r="F766" s="555"/>
      <c r="W766" s="423"/>
    </row>
    <row r="767" s="421" customFormat="1" ht="18.75" customHeight="1" spans="1:23">
      <c r="A767" s="552" t="s">
        <v>1397</v>
      </c>
      <c r="B767" s="557" t="s">
        <v>1398</v>
      </c>
      <c r="C767" s="554"/>
      <c r="D767" s="554">
        <v>92</v>
      </c>
      <c r="E767" s="263" t="str">
        <f ca="1" t="shared" si="11"/>
        <v/>
      </c>
      <c r="F767" s="555"/>
      <c r="W767" s="423"/>
    </row>
    <row r="768" s="421" customFormat="1" ht="18.75" customHeight="1" spans="1:23">
      <c r="A768" s="552" t="s">
        <v>1399</v>
      </c>
      <c r="B768" s="553" t="s">
        <v>1400</v>
      </c>
      <c r="C768" s="554"/>
      <c r="D768" s="554">
        <v>0</v>
      </c>
      <c r="E768" s="263" t="str">
        <f ca="1" t="shared" si="11"/>
        <v/>
      </c>
      <c r="F768" s="555"/>
      <c r="W768" s="423"/>
    </row>
    <row r="769" s="421" customFormat="1" ht="18.75" customHeight="1" spans="1:23">
      <c r="A769" s="552" t="s">
        <v>1401</v>
      </c>
      <c r="B769" s="558" t="s">
        <v>1402</v>
      </c>
      <c r="C769" s="554"/>
      <c r="D769" s="554">
        <v>89</v>
      </c>
      <c r="E769" s="263" t="str">
        <f ca="1" t="shared" si="11"/>
        <v/>
      </c>
      <c r="F769" s="555"/>
      <c r="W769" s="423"/>
    </row>
    <row r="770" s="421" customFormat="1" ht="18.75" customHeight="1" spans="1:23">
      <c r="A770" s="552" t="s">
        <v>1403</v>
      </c>
      <c r="B770" s="553" t="s">
        <v>1404</v>
      </c>
      <c r="C770" s="554"/>
      <c r="D770" s="554">
        <v>0</v>
      </c>
      <c r="E770" s="263" t="str">
        <f ca="1" t="shared" si="11"/>
        <v/>
      </c>
      <c r="F770" s="555"/>
      <c r="W770" s="423"/>
    </row>
    <row r="771" s="421" customFormat="1" ht="18.75" customHeight="1" spans="1:23">
      <c r="A771" s="552" t="s">
        <v>1405</v>
      </c>
      <c r="B771" s="558" t="s">
        <v>1406</v>
      </c>
      <c r="C771" s="554"/>
      <c r="D771" s="554">
        <v>0</v>
      </c>
      <c r="E771" s="263" t="str">
        <f ca="1" t="shared" si="11"/>
        <v/>
      </c>
      <c r="F771" s="555"/>
      <c r="W771" s="423"/>
    </row>
    <row r="772" s="421" customFormat="1" ht="18.75" customHeight="1" spans="1:23">
      <c r="A772" s="552" t="s">
        <v>1407</v>
      </c>
      <c r="B772" s="553" t="s">
        <v>1408</v>
      </c>
      <c r="C772" s="554"/>
      <c r="D772" s="554">
        <v>3</v>
      </c>
      <c r="E772" s="263" t="str">
        <f ca="1" t="shared" si="11"/>
        <v/>
      </c>
      <c r="F772" s="555"/>
      <c r="W772" s="423"/>
    </row>
    <row r="773" s="421" customFormat="1" ht="18.75" customHeight="1" spans="1:23">
      <c r="A773" s="552" t="s">
        <v>1409</v>
      </c>
      <c r="B773" s="557" t="s">
        <v>1410</v>
      </c>
      <c r="C773" s="554">
        <v>5</v>
      </c>
      <c r="D773" s="554">
        <v>19</v>
      </c>
      <c r="E773" s="263">
        <f ca="1" t="shared" si="11"/>
        <v>380</v>
      </c>
      <c r="F773" s="555"/>
      <c r="W773" s="423"/>
    </row>
    <row r="774" s="421" customFormat="1" ht="18.75" customHeight="1" spans="1:23">
      <c r="A774" s="552" t="s">
        <v>1411</v>
      </c>
      <c r="B774" s="558" t="s">
        <v>1412</v>
      </c>
      <c r="C774" s="554">
        <v>5</v>
      </c>
      <c r="D774" s="554">
        <v>18</v>
      </c>
      <c r="E774" s="263">
        <f ca="1" t="shared" ref="E774:E837" si="12">IFERROR(ROUND(D774/C774*100,2),"")</f>
        <v>360</v>
      </c>
      <c r="F774" s="555"/>
      <c r="W774" s="423"/>
    </row>
    <row r="775" s="421" customFormat="1" ht="18.75" customHeight="1" spans="1:23">
      <c r="A775" s="552" t="s">
        <v>1413</v>
      </c>
      <c r="B775" s="558" t="s">
        <v>1414</v>
      </c>
      <c r="C775" s="554"/>
      <c r="D775" s="554">
        <v>0</v>
      </c>
      <c r="E775" s="263" t="str">
        <f ca="1" t="shared" si="12"/>
        <v/>
      </c>
      <c r="F775" s="555"/>
      <c r="W775" s="423"/>
    </row>
    <row r="776" s="421" customFormat="1" ht="18.75" customHeight="1" spans="1:23">
      <c r="A776" s="552" t="s">
        <v>1415</v>
      </c>
      <c r="B776" s="553" t="s">
        <v>1416</v>
      </c>
      <c r="C776" s="554"/>
      <c r="D776" s="554">
        <v>1</v>
      </c>
      <c r="E776" s="263" t="str">
        <f ca="1" t="shared" si="12"/>
        <v/>
      </c>
      <c r="F776" s="555"/>
      <c r="W776" s="423"/>
    </row>
    <row r="777" s="421" customFormat="1" ht="18.75" customHeight="1" spans="1:23">
      <c r="A777" s="552" t="s">
        <v>1417</v>
      </c>
      <c r="B777" s="557" t="s">
        <v>1418</v>
      </c>
      <c r="C777" s="554">
        <v>1</v>
      </c>
      <c r="D777" s="554">
        <v>2</v>
      </c>
      <c r="E777" s="263">
        <f ca="1" t="shared" si="12"/>
        <v>200</v>
      </c>
      <c r="F777" s="555"/>
      <c r="W777" s="423"/>
    </row>
    <row r="778" s="421" customFormat="1" ht="18.75" customHeight="1" spans="1:23">
      <c r="A778" s="552" t="s">
        <v>1419</v>
      </c>
      <c r="B778" s="558" t="s">
        <v>1420</v>
      </c>
      <c r="C778" s="554">
        <v>1</v>
      </c>
      <c r="D778" s="554">
        <v>2</v>
      </c>
      <c r="E778" s="263">
        <f ca="1" t="shared" si="12"/>
        <v>200</v>
      </c>
      <c r="F778" s="555"/>
      <c r="W778" s="423"/>
    </row>
    <row r="779" s="421" customFormat="1" ht="18.75" customHeight="1" spans="1:23">
      <c r="A779" s="552" t="s">
        <v>1421</v>
      </c>
      <c r="B779" s="553" t="s">
        <v>1422</v>
      </c>
      <c r="C779" s="554"/>
      <c r="D779" s="554">
        <v>0</v>
      </c>
      <c r="E779" s="263" t="str">
        <f ca="1" t="shared" si="12"/>
        <v/>
      </c>
      <c r="F779" s="555"/>
      <c r="W779" s="423"/>
    </row>
    <row r="780" s="421" customFormat="1" ht="18.75" customHeight="1" spans="1:23">
      <c r="A780" s="552" t="s">
        <v>1423</v>
      </c>
      <c r="B780" s="557" t="s">
        <v>1424</v>
      </c>
      <c r="C780" s="554">
        <v>7</v>
      </c>
      <c r="D780" s="554">
        <v>1</v>
      </c>
      <c r="E780" s="263">
        <f ca="1" t="shared" si="12"/>
        <v>14.29</v>
      </c>
      <c r="F780" s="555"/>
      <c r="W780" s="423"/>
    </row>
    <row r="781" s="421" customFormat="1" ht="18.75" customHeight="1" spans="1:23">
      <c r="A781" s="552" t="s">
        <v>1425</v>
      </c>
      <c r="B781" s="558" t="s">
        <v>1424</v>
      </c>
      <c r="C781" s="554">
        <v>7</v>
      </c>
      <c r="D781" s="554">
        <v>1</v>
      </c>
      <c r="E781" s="263">
        <f ca="1" t="shared" si="12"/>
        <v>14.29</v>
      </c>
      <c r="F781" s="555"/>
      <c r="W781" s="423"/>
    </row>
    <row r="782" s="421" customFormat="1" ht="18.75" customHeight="1" spans="1:23">
      <c r="A782" s="552" t="s">
        <v>1426</v>
      </c>
      <c r="B782" s="553" t="s">
        <v>59</v>
      </c>
      <c r="C782" s="554">
        <v>2059</v>
      </c>
      <c r="D782" s="554">
        <v>2855</v>
      </c>
      <c r="E782" s="263">
        <f ca="1" t="shared" si="12"/>
        <v>138.66</v>
      </c>
      <c r="F782" s="555"/>
      <c r="W782" s="423"/>
    </row>
    <row r="783" s="421" customFormat="1" ht="18.75" customHeight="1" spans="1:23">
      <c r="A783" s="552" t="s">
        <v>1427</v>
      </c>
      <c r="B783" s="557" t="s">
        <v>1428</v>
      </c>
      <c r="C783" s="554">
        <v>167</v>
      </c>
      <c r="D783" s="554">
        <v>216</v>
      </c>
      <c r="E783" s="263">
        <f ca="1" t="shared" si="12"/>
        <v>129.34</v>
      </c>
      <c r="F783" s="555"/>
      <c r="W783" s="423"/>
    </row>
    <row r="784" s="421" customFormat="1" ht="18.75" customHeight="1" spans="1:23">
      <c r="A784" s="552" t="s">
        <v>1429</v>
      </c>
      <c r="B784" s="558" t="s">
        <v>95</v>
      </c>
      <c r="C784" s="554">
        <v>134</v>
      </c>
      <c r="D784" s="554">
        <v>188</v>
      </c>
      <c r="E784" s="263">
        <f ca="1" t="shared" si="12"/>
        <v>140.3</v>
      </c>
      <c r="F784" s="555"/>
      <c r="W784" s="423"/>
    </row>
    <row r="785" s="421" customFormat="1" ht="18.75" customHeight="1" spans="1:23">
      <c r="A785" s="552" t="s">
        <v>1430</v>
      </c>
      <c r="B785" s="558" t="s">
        <v>97</v>
      </c>
      <c r="C785" s="554"/>
      <c r="D785" s="554">
        <v>0</v>
      </c>
      <c r="E785" s="263" t="str">
        <f ca="1" t="shared" si="12"/>
        <v/>
      </c>
      <c r="F785" s="555"/>
      <c r="W785" s="423"/>
    </row>
    <row r="786" s="421" customFormat="1" ht="18.75" customHeight="1" spans="1:23">
      <c r="A786" s="552" t="s">
        <v>1431</v>
      </c>
      <c r="B786" s="553" t="s">
        <v>99</v>
      </c>
      <c r="C786" s="554"/>
      <c r="D786" s="554">
        <v>0</v>
      </c>
      <c r="E786" s="263" t="str">
        <f ca="1" t="shared" si="12"/>
        <v/>
      </c>
      <c r="F786" s="555"/>
      <c r="W786" s="423"/>
    </row>
    <row r="787" s="421" customFormat="1" ht="18.75" customHeight="1" spans="1:23">
      <c r="A787" s="552" t="s">
        <v>1432</v>
      </c>
      <c r="B787" s="558" t="s">
        <v>1433</v>
      </c>
      <c r="C787" s="554"/>
      <c r="D787" s="554">
        <v>0</v>
      </c>
      <c r="E787" s="263" t="str">
        <f ca="1" t="shared" si="12"/>
        <v/>
      </c>
      <c r="F787" s="555"/>
      <c r="W787" s="423"/>
    </row>
    <row r="788" s="421" customFormat="1" ht="18.75" customHeight="1" spans="1:23">
      <c r="A788" s="552" t="s">
        <v>1434</v>
      </c>
      <c r="B788" s="558" t="s">
        <v>1435</v>
      </c>
      <c r="C788" s="554"/>
      <c r="D788" s="554">
        <v>0</v>
      </c>
      <c r="E788" s="263" t="str">
        <f ca="1" t="shared" si="12"/>
        <v/>
      </c>
      <c r="F788" s="555"/>
      <c r="W788" s="423"/>
    </row>
    <row r="789" s="421" customFormat="1" ht="18.75" customHeight="1" spans="1:23">
      <c r="A789" s="552" t="s">
        <v>1436</v>
      </c>
      <c r="B789" s="553" t="s">
        <v>1437</v>
      </c>
      <c r="C789" s="554"/>
      <c r="D789" s="554">
        <v>0</v>
      </c>
      <c r="E789" s="263" t="str">
        <f ca="1" t="shared" si="12"/>
        <v/>
      </c>
      <c r="F789" s="555"/>
      <c r="W789" s="423"/>
    </row>
    <row r="790" s="421" customFormat="1" ht="18.75" customHeight="1" spans="1:23">
      <c r="A790" s="552" t="s">
        <v>1438</v>
      </c>
      <c r="B790" s="553" t="s">
        <v>1439</v>
      </c>
      <c r="C790" s="554"/>
      <c r="D790" s="554">
        <v>0</v>
      </c>
      <c r="E790" s="263" t="str">
        <f ca="1" t="shared" si="12"/>
        <v/>
      </c>
      <c r="F790" s="555"/>
      <c r="W790" s="423"/>
    </row>
    <row r="791" s="421" customFormat="1" ht="18.75" customHeight="1" spans="1:23">
      <c r="A791" s="552" t="s">
        <v>1440</v>
      </c>
      <c r="B791" s="558" t="s">
        <v>1441</v>
      </c>
      <c r="C791" s="554">
        <v>29</v>
      </c>
      <c r="D791" s="554">
        <v>28</v>
      </c>
      <c r="E791" s="263">
        <f ca="1" t="shared" si="12"/>
        <v>96.55</v>
      </c>
      <c r="F791" s="555"/>
      <c r="W791" s="423"/>
    </row>
    <row r="792" s="421" customFormat="1" ht="18.75" customHeight="1" spans="1:23">
      <c r="A792" s="552" t="s">
        <v>1442</v>
      </c>
      <c r="B792" s="557" t="s">
        <v>1443</v>
      </c>
      <c r="C792" s="554">
        <v>260</v>
      </c>
      <c r="D792" s="554">
        <v>205</v>
      </c>
      <c r="E792" s="263">
        <f ca="1" t="shared" si="12"/>
        <v>78.85</v>
      </c>
      <c r="F792" s="555"/>
      <c r="W792" s="423"/>
    </row>
    <row r="793" s="421" customFormat="1" ht="18.75" customHeight="1" spans="1:23">
      <c r="A793" s="552" t="s">
        <v>1444</v>
      </c>
      <c r="B793" s="553" t="s">
        <v>1445</v>
      </c>
      <c r="C793" s="554"/>
      <c r="D793" s="554">
        <v>0</v>
      </c>
      <c r="E793" s="263" t="str">
        <f ca="1" t="shared" si="12"/>
        <v/>
      </c>
      <c r="F793" s="555"/>
      <c r="W793" s="423"/>
    </row>
    <row r="794" s="421" customFormat="1" ht="18.75" customHeight="1" spans="1:23">
      <c r="A794" s="552" t="s">
        <v>1446</v>
      </c>
      <c r="B794" s="558" t="s">
        <v>1447</v>
      </c>
      <c r="C794" s="554"/>
      <c r="D794" s="554">
        <v>0</v>
      </c>
      <c r="E794" s="263" t="str">
        <f ca="1" t="shared" si="12"/>
        <v/>
      </c>
      <c r="F794" s="555"/>
      <c r="W794" s="423"/>
    </row>
    <row r="795" s="421" customFormat="1" ht="18.75" customHeight="1" spans="1:23">
      <c r="A795" s="552" t="s">
        <v>1448</v>
      </c>
      <c r="B795" s="558" t="s">
        <v>1449</v>
      </c>
      <c r="C795" s="554">
        <v>260</v>
      </c>
      <c r="D795" s="554">
        <v>205</v>
      </c>
      <c r="E795" s="263">
        <f ca="1" t="shared" si="12"/>
        <v>78.85</v>
      </c>
      <c r="F795" s="555"/>
      <c r="W795" s="423"/>
    </row>
    <row r="796" s="421" customFormat="1" ht="18.75" customHeight="1" spans="1:23">
      <c r="A796" s="552" t="s">
        <v>1450</v>
      </c>
      <c r="B796" s="557" t="s">
        <v>1451</v>
      </c>
      <c r="C796" s="554">
        <v>900</v>
      </c>
      <c r="D796" s="554">
        <v>1232</v>
      </c>
      <c r="E796" s="263">
        <f ca="1" t="shared" si="12"/>
        <v>136.89</v>
      </c>
      <c r="F796" s="555"/>
      <c r="W796" s="423"/>
    </row>
    <row r="797" s="421" customFormat="1" ht="18.75" customHeight="1" spans="1:23">
      <c r="A797" s="552" t="s">
        <v>1452</v>
      </c>
      <c r="B797" s="558" t="s">
        <v>1453</v>
      </c>
      <c r="C797" s="554">
        <v>127</v>
      </c>
      <c r="D797" s="554">
        <v>140</v>
      </c>
      <c r="E797" s="263">
        <f ca="1" t="shared" si="12"/>
        <v>110.24</v>
      </c>
      <c r="F797" s="555"/>
      <c r="W797" s="423"/>
    </row>
    <row r="798" s="421" customFormat="1" ht="18.75" customHeight="1" spans="1:23">
      <c r="A798" s="552" t="s">
        <v>1454</v>
      </c>
      <c r="B798" s="558" t="s">
        <v>1455</v>
      </c>
      <c r="C798" s="554">
        <v>773</v>
      </c>
      <c r="D798" s="554">
        <v>1092</v>
      </c>
      <c r="E798" s="263">
        <f ca="1" t="shared" si="12"/>
        <v>141.27</v>
      </c>
      <c r="F798" s="555"/>
      <c r="W798" s="423"/>
    </row>
    <row r="799" s="421" customFormat="1" ht="18.75" customHeight="1" spans="1:23">
      <c r="A799" s="552" t="s">
        <v>1456</v>
      </c>
      <c r="B799" s="553" t="s">
        <v>1457</v>
      </c>
      <c r="C799" s="554"/>
      <c r="D799" s="554">
        <v>0</v>
      </c>
      <c r="E799" s="263" t="str">
        <f ca="1" t="shared" si="12"/>
        <v/>
      </c>
      <c r="F799" s="555"/>
      <c r="W799" s="423"/>
    </row>
    <row r="800" s="421" customFormat="1" ht="18.75" customHeight="1" spans="1:23">
      <c r="A800" s="552" t="s">
        <v>1458</v>
      </c>
      <c r="B800" s="553" t="s">
        <v>1459</v>
      </c>
      <c r="C800" s="554"/>
      <c r="D800" s="554">
        <v>0</v>
      </c>
      <c r="E800" s="263" t="str">
        <f ca="1" t="shared" si="12"/>
        <v/>
      </c>
      <c r="F800" s="555"/>
      <c r="W800" s="423"/>
    </row>
    <row r="801" s="421" customFormat="1" ht="18.75" customHeight="1" spans="1:23">
      <c r="A801" s="552" t="s">
        <v>1460</v>
      </c>
      <c r="B801" s="553" t="s">
        <v>1461</v>
      </c>
      <c r="C801" s="554"/>
      <c r="D801" s="554">
        <v>0</v>
      </c>
      <c r="E801" s="263" t="str">
        <f ca="1" t="shared" si="12"/>
        <v/>
      </c>
      <c r="F801" s="555"/>
      <c r="W801" s="423"/>
    </row>
    <row r="802" s="421" customFormat="1" ht="18.75" customHeight="1" spans="1:23">
      <c r="A802" s="552" t="s">
        <v>1462</v>
      </c>
      <c r="B802" s="558" t="s">
        <v>1463</v>
      </c>
      <c r="C802" s="554"/>
      <c r="D802" s="554">
        <v>0</v>
      </c>
      <c r="E802" s="263" t="str">
        <f ca="1" t="shared" si="12"/>
        <v/>
      </c>
      <c r="F802" s="555"/>
      <c r="W802" s="423"/>
    </row>
    <row r="803" s="421" customFormat="1" ht="18.75" customHeight="1" spans="1:23">
      <c r="A803" s="552" t="s">
        <v>1464</v>
      </c>
      <c r="B803" s="558" t="s">
        <v>1465</v>
      </c>
      <c r="C803" s="554"/>
      <c r="D803" s="554">
        <v>0</v>
      </c>
      <c r="E803" s="263" t="str">
        <f ca="1" t="shared" si="12"/>
        <v/>
      </c>
      <c r="F803" s="555"/>
      <c r="W803" s="423"/>
    </row>
    <row r="804" s="421" customFormat="1" ht="18.75" customHeight="1" spans="1:23">
      <c r="A804" s="552" t="s">
        <v>1466</v>
      </c>
      <c r="B804" s="557" t="s">
        <v>1467</v>
      </c>
      <c r="C804" s="554"/>
      <c r="D804" s="554">
        <v>17</v>
      </c>
      <c r="E804" s="263" t="str">
        <f ca="1" t="shared" si="12"/>
        <v/>
      </c>
      <c r="F804" s="555"/>
      <c r="W804" s="423"/>
    </row>
    <row r="805" s="421" customFormat="1" ht="18.75" customHeight="1" spans="1:23">
      <c r="A805" s="552" t="s">
        <v>1468</v>
      </c>
      <c r="B805" s="558" t="s">
        <v>1469</v>
      </c>
      <c r="C805" s="554"/>
      <c r="D805" s="554">
        <v>0</v>
      </c>
      <c r="E805" s="263" t="str">
        <f ca="1" t="shared" si="12"/>
        <v/>
      </c>
      <c r="F805" s="555"/>
      <c r="W805" s="423"/>
    </row>
    <row r="806" s="421" customFormat="1" ht="18.75" customHeight="1" spans="1:23">
      <c r="A806" s="552" t="s">
        <v>1470</v>
      </c>
      <c r="B806" s="558" t="s">
        <v>1471</v>
      </c>
      <c r="C806" s="554"/>
      <c r="D806" s="554">
        <v>17</v>
      </c>
      <c r="E806" s="263" t="str">
        <f ca="1" t="shared" si="12"/>
        <v/>
      </c>
      <c r="F806" s="555"/>
      <c r="W806" s="423"/>
    </row>
    <row r="807" s="421" customFormat="1" ht="18.75" customHeight="1" spans="1:23">
      <c r="A807" s="552" t="s">
        <v>1472</v>
      </c>
      <c r="B807" s="558" t="s">
        <v>1473</v>
      </c>
      <c r="C807" s="554"/>
      <c r="D807" s="554">
        <v>0</v>
      </c>
      <c r="E807" s="263" t="str">
        <f ca="1" t="shared" si="12"/>
        <v/>
      </c>
      <c r="F807" s="555"/>
      <c r="W807" s="423"/>
    </row>
    <row r="808" s="421" customFormat="1" ht="18.75" customHeight="1" spans="1:23">
      <c r="A808" s="552" t="s">
        <v>1474</v>
      </c>
      <c r="B808" s="553" t="s">
        <v>1475</v>
      </c>
      <c r="C808" s="554"/>
      <c r="D808" s="554">
        <v>0</v>
      </c>
      <c r="E808" s="263" t="str">
        <f ca="1" t="shared" si="12"/>
        <v/>
      </c>
      <c r="F808" s="555"/>
      <c r="W808" s="423"/>
    </row>
    <row r="809" s="421" customFormat="1" ht="18.75" customHeight="1" spans="1:23">
      <c r="A809" s="552" t="s">
        <v>1476</v>
      </c>
      <c r="B809" s="558" t="s">
        <v>1477</v>
      </c>
      <c r="C809" s="554"/>
      <c r="D809" s="554">
        <v>0</v>
      </c>
      <c r="E809" s="263" t="str">
        <f ca="1" t="shared" si="12"/>
        <v/>
      </c>
      <c r="F809" s="555"/>
      <c r="W809" s="423"/>
    </row>
    <row r="810" s="421" customFormat="1" ht="18.75" customHeight="1" spans="1:23">
      <c r="A810" s="552" t="s">
        <v>1478</v>
      </c>
      <c r="B810" s="553" t="s">
        <v>1479</v>
      </c>
      <c r="C810" s="554"/>
      <c r="D810" s="554">
        <v>0</v>
      </c>
      <c r="E810" s="263" t="str">
        <f ca="1" t="shared" si="12"/>
        <v/>
      </c>
      <c r="F810" s="555"/>
      <c r="W810" s="423"/>
    </row>
    <row r="811" s="421" customFormat="1" ht="18.75" customHeight="1" spans="1:23">
      <c r="A811" s="552" t="s">
        <v>1480</v>
      </c>
      <c r="B811" s="553" t="s">
        <v>1481</v>
      </c>
      <c r="C811" s="554"/>
      <c r="D811" s="554">
        <v>0</v>
      </c>
      <c r="E811" s="263" t="str">
        <f ca="1" t="shared" si="12"/>
        <v/>
      </c>
      <c r="F811" s="555"/>
      <c r="W811" s="423"/>
    </row>
    <row r="812" s="421" customFormat="1" ht="18.75" customHeight="1" spans="1:23">
      <c r="A812" s="552" t="s">
        <v>1482</v>
      </c>
      <c r="B812" s="553" t="s">
        <v>1483</v>
      </c>
      <c r="C812" s="554"/>
      <c r="D812" s="554">
        <v>0</v>
      </c>
      <c r="E812" s="263" t="str">
        <f ca="1" t="shared" si="12"/>
        <v/>
      </c>
      <c r="F812" s="555"/>
      <c r="W812" s="423"/>
    </row>
    <row r="813" s="421" customFormat="1" ht="18.75" customHeight="1" spans="1:23">
      <c r="A813" s="552" t="s">
        <v>1484</v>
      </c>
      <c r="B813" s="553" t="s">
        <v>1485</v>
      </c>
      <c r="C813" s="554"/>
      <c r="D813" s="554">
        <v>0</v>
      </c>
      <c r="E813" s="263" t="str">
        <f ca="1" t="shared" si="12"/>
        <v/>
      </c>
      <c r="F813" s="555"/>
      <c r="W813" s="423"/>
    </row>
    <row r="814" s="421" customFormat="1" ht="18.75" customHeight="1" spans="1:23">
      <c r="A814" s="552" t="s">
        <v>1486</v>
      </c>
      <c r="B814" s="553" t="s">
        <v>1487</v>
      </c>
      <c r="C814" s="554"/>
      <c r="D814" s="554">
        <v>0</v>
      </c>
      <c r="E814" s="263" t="str">
        <f ca="1" t="shared" si="12"/>
        <v/>
      </c>
      <c r="F814" s="555"/>
      <c r="W814" s="423"/>
    </row>
    <row r="815" s="421" customFormat="1" ht="18.75" customHeight="1" spans="1:23">
      <c r="A815" s="552" t="s">
        <v>1488</v>
      </c>
      <c r="B815" s="553" t="s">
        <v>1489</v>
      </c>
      <c r="C815" s="554"/>
      <c r="D815" s="554">
        <v>0</v>
      </c>
      <c r="E815" s="263" t="str">
        <f ca="1" t="shared" si="12"/>
        <v/>
      </c>
      <c r="F815" s="555"/>
      <c r="W815" s="423"/>
    </row>
    <row r="816" s="421" customFormat="1" ht="18.75" customHeight="1" spans="1:23">
      <c r="A816" s="552" t="s">
        <v>1490</v>
      </c>
      <c r="B816" s="553" t="s">
        <v>1491</v>
      </c>
      <c r="C816" s="554"/>
      <c r="D816" s="554">
        <v>0</v>
      </c>
      <c r="E816" s="263" t="str">
        <f ca="1" t="shared" si="12"/>
        <v/>
      </c>
      <c r="F816" s="555"/>
      <c r="W816" s="423"/>
    </row>
    <row r="817" s="421" customFormat="1" ht="18.75" customHeight="1" spans="1:23">
      <c r="A817" s="552" t="s">
        <v>1492</v>
      </c>
      <c r="B817" s="557" t="s">
        <v>1493</v>
      </c>
      <c r="C817" s="554"/>
      <c r="D817" s="554">
        <v>2</v>
      </c>
      <c r="E817" s="263" t="str">
        <f ca="1" t="shared" si="12"/>
        <v/>
      </c>
      <c r="F817" s="555"/>
      <c r="W817" s="423"/>
    </row>
    <row r="818" s="421" customFormat="1" ht="18.75" customHeight="1" spans="1:23">
      <c r="A818" s="552" t="s">
        <v>1494</v>
      </c>
      <c r="B818" s="558" t="s">
        <v>1495</v>
      </c>
      <c r="C818" s="554"/>
      <c r="D818" s="554">
        <v>2</v>
      </c>
      <c r="E818" s="263" t="str">
        <f ca="1" t="shared" si="12"/>
        <v/>
      </c>
      <c r="F818" s="555"/>
      <c r="W818" s="423"/>
    </row>
    <row r="819" s="421" customFormat="1" ht="18.75" customHeight="1" spans="1:23">
      <c r="A819" s="552" t="s">
        <v>1496</v>
      </c>
      <c r="B819" s="553" t="s">
        <v>1497</v>
      </c>
      <c r="C819" s="554"/>
      <c r="D819" s="554">
        <v>0</v>
      </c>
      <c r="E819" s="263" t="str">
        <f ca="1" t="shared" si="12"/>
        <v/>
      </c>
      <c r="F819" s="555"/>
      <c r="W819" s="423"/>
    </row>
    <row r="820" s="421" customFormat="1" ht="18.75" customHeight="1" spans="1:23">
      <c r="A820" s="552" t="s">
        <v>1498</v>
      </c>
      <c r="B820" s="553" t="s">
        <v>1499</v>
      </c>
      <c r="C820" s="554"/>
      <c r="D820" s="554">
        <v>0</v>
      </c>
      <c r="E820" s="263" t="str">
        <f ca="1" t="shared" si="12"/>
        <v/>
      </c>
      <c r="F820" s="555"/>
      <c r="W820" s="423"/>
    </row>
    <row r="821" s="421" customFormat="1" ht="18.75" customHeight="1" spans="1:23">
      <c r="A821" s="552" t="s">
        <v>1500</v>
      </c>
      <c r="B821" s="553" t="s">
        <v>1501</v>
      </c>
      <c r="C821" s="554"/>
      <c r="D821" s="554">
        <v>0</v>
      </c>
      <c r="E821" s="263" t="str">
        <f ca="1" t="shared" si="12"/>
        <v/>
      </c>
      <c r="F821" s="555"/>
      <c r="W821" s="423"/>
    </row>
    <row r="822" s="421" customFormat="1" ht="18.75" customHeight="1" spans="1:23">
      <c r="A822" s="552" t="s">
        <v>1502</v>
      </c>
      <c r="B822" s="553" t="s">
        <v>1503</v>
      </c>
      <c r="C822" s="554"/>
      <c r="D822" s="554">
        <v>0</v>
      </c>
      <c r="E822" s="263" t="str">
        <f ca="1" t="shared" si="12"/>
        <v/>
      </c>
      <c r="F822" s="555"/>
      <c r="W822" s="423"/>
    </row>
    <row r="823" s="421" customFormat="1" ht="18.75" customHeight="1" spans="1:23">
      <c r="A823" s="552" t="s">
        <v>1504</v>
      </c>
      <c r="B823" s="553" t="s">
        <v>1505</v>
      </c>
      <c r="C823" s="554"/>
      <c r="D823" s="554">
        <v>0</v>
      </c>
      <c r="E823" s="263" t="str">
        <f ca="1" t="shared" si="12"/>
        <v/>
      </c>
      <c r="F823" s="555"/>
      <c r="W823" s="423"/>
    </row>
    <row r="824" s="421" customFormat="1" ht="18.75" customHeight="1" spans="1:23">
      <c r="A824" s="552" t="s">
        <v>1506</v>
      </c>
      <c r="B824" s="553" t="s">
        <v>1507</v>
      </c>
      <c r="C824" s="554"/>
      <c r="D824" s="554">
        <v>0</v>
      </c>
      <c r="E824" s="263" t="str">
        <f ca="1" t="shared" si="12"/>
        <v/>
      </c>
      <c r="F824" s="555"/>
      <c r="W824" s="423"/>
    </row>
    <row r="825" s="421" customFormat="1" ht="18.75" customHeight="1" spans="1:23">
      <c r="A825" s="552" t="s">
        <v>1508</v>
      </c>
      <c r="B825" s="553" t="s">
        <v>1509</v>
      </c>
      <c r="C825" s="554"/>
      <c r="D825" s="554">
        <v>0</v>
      </c>
      <c r="E825" s="263" t="str">
        <f ca="1" t="shared" si="12"/>
        <v/>
      </c>
      <c r="F825" s="555"/>
      <c r="W825" s="423"/>
    </row>
    <row r="826" s="421" customFormat="1" ht="18.75" customHeight="1" spans="1:23">
      <c r="A826" s="552" t="s">
        <v>1510</v>
      </c>
      <c r="B826" s="553" t="s">
        <v>1511</v>
      </c>
      <c r="C826" s="554"/>
      <c r="D826" s="554">
        <v>0</v>
      </c>
      <c r="E826" s="263" t="str">
        <f ca="1" t="shared" si="12"/>
        <v/>
      </c>
      <c r="F826" s="555"/>
      <c r="W826" s="423"/>
    </row>
    <row r="827" s="421" customFormat="1" ht="18.75" customHeight="1" spans="1:23">
      <c r="A827" s="552" t="s">
        <v>1512</v>
      </c>
      <c r="B827" s="553" t="s">
        <v>1513</v>
      </c>
      <c r="C827" s="554"/>
      <c r="D827" s="554">
        <v>0</v>
      </c>
      <c r="E827" s="263" t="str">
        <f ca="1" t="shared" si="12"/>
        <v/>
      </c>
      <c r="F827" s="555"/>
      <c r="W827" s="423"/>
    </row>
    <row r="828" s="421" customFormat="1" ht="18.75" customHeight="1" spans="1:23">
      <c r="A828" s="552" t="s">
        <v>1514</v>
      </c>
      <c r="B828" s="553" t="s">
        <v>1515</v>
      </c>
      <c r="C828" s="554"/>
      <c r="D828" s="554">
        <v>0</v>
      </c>
      <c r="E828" s="263" t="str">
        <f ca="1" t="shared" si="12"/>
        <v/>
      </c>
      <c r="F828" s="555"/>
      <c r="W828" s="423"/>
    </row>
    <row r="829" s="421" customFormat="1" ht="18.75" customHeight="1" spans="1:23">
      <c r="A829" s="552" t="s">
        <v>1516</v>
      </c>
      <c r="B829" s="553" t="s">
        <v>1517</v>
      </c>
      <c r="C829" s="554"/>
      <c r="D829" s="554">
        <v>0</v>
      </c>
      <c r="E829" s="263" t="str">
        <f ca="1" t="shared" si="12"/>
        <v/>
      </c>
      <c r="F829" s="555"/>
      <c r="W829" s="423"/>
    </row>
    <row r="830" s="421" customFormat="1" ht="18.75" customHeight="1" spans="1:23">
      <c r="A830" s="552" t="s">
        <v>1518</v>
      </c>
      <c r="B830" s="553" t="s">
        <v>1517</v>
      </c>
      <c r="C830" s="554"/>
      <c r="D830" s="554">
        <v>0</v>
      </c>
      <c r="E830" s="263" t="str">
        <f ca="1" t="shared" si="12"/>
        <v/>
      </c>
      <c r="F830" s="555"/>
      <c r="W830" s="423"/>
    </row>
    <row r="831" s="421" customFormat="1" ht="18.75" customHeight="1" spans="1:23">
      <c r="A831" s="552" t="s">
        <v>1519</v>
      </c>
      <c r="B831" s="557" t="s">
        <v>1520</v>
      </c>
      <c r="C831" s="554"/>
      <c r="D831" s="554">
        <v>425</v>
      </c>
      <c r="E831" s="263" t="str">
        <f ca="1" t="shared" si="12"/>
        <v/>
      </c>
      <c r="F831" s="555"/>
      <c r="W831" s="423"/>
    </row>
    <row r="832" s="421" customFormat="1" ht="18.75" customHeight="1" spans="1:23">
      <c r="A832" s="552" t="s">
        <v>1521</v>
      </c>
      <c r="B832" s="558" t="s">
        <v>1520</v>
      </c>
      <c r="C832" s="554"/>
      <c r="D832" s="554">
        <v>425</v>
      </c>
      <c r="E832" s="263" t="str">
        <f ca="1" t="shared" si="12"/>
        <v/>
      </c>
      <c r="F832" s="555"/>
      <c r="W832" s="423"/>
    </row>
    <row r="833" s="421" customFormat="1" ht="18.75" customHeight="1" spans="1:23">
      <c r="A833" s="552" t="s">
        <v>1522</v>
      </c>
      <c r="B833" s="557" t="s">
        <v>1523</v>
      </c>
      <c r="C833" s="554">
        <v>211</v>
      </c>
      <c r="D833" s="554">
        <v>233</v>
      </c>
      <c r="E833" s="263">
        <f ca="1" t="shared" si="12"/>
        <v>110.43</v>
      </c>
      <c r="F833" s="555"/>
      <c r="W833" s="423"/>
    </row>
    <row r="834" s="421" customFormat="1" ht="18.75" customHeight="1" spans="1:23">
      <c r="A834" s="552" t="s">
        <v>1524</v>
      </c>
      <c r="B834" s="558" t="s">
        <v>1525</v>
      </c>
      <c r="C834" s="554">
        <v>20</v>
      </c>
      <c r="D834" s="554">
        <v>13</v>
      </c>
      <c r="E834" s="263">
        <f ca="1" t="shared" si="12"/>
        <v>65</v>
      </c>
      <c r="F834" s="555"/>
      <c r="W834" s="423"/>
    </row>
    <row r="835" s="421" customFormat="1" ht="18.75" customHeight="1" spans="1:23">
      <c r="A835" s="552" t="s">
        <v>1526</v>
      </c>
      <c r="B835" s="553" t="s">
        <v>1527</v>
      </c>
      <c r="C835" s="554"/>
      <c r="D835" s="554">
        <v>0</v>
      </c>
      <c r="E835" s="263" t="str">
        <f ca="1" t="shared" si="12"/>
        <v/>
      </c>
      <c r="F835" s="555"/>
      <c r="W835" s="423"/>
    </row>
    <row r="836" s="421" customFormat="1" ht="18.75" customHeight="1" spans="1:23">
      <c r="A836" s="552" t="s">
        <v>1528</v>
      </c>
      <c r="B836" s="553" t="s">
        <v>1529</v>
      </c>
      <c r="C836" s="554"/>
      <c r="D836" s="554">
        <v>0</v>
      </c>
      <c r="E836" s="263" t="str">
        <f ca="1" t="shared" si="12"/>
        <v/>
      </c>
      <c r="F836" s="555"/>
      <c r="W836" s="423"/>
    </row>
    <row r="837" s="421" customFormat="1" ht="18.75" customHeight="1" spans="1:23">
      <c r="A837" s="552" t="s">
        <v>1530</v>
      </c>
      <c r="B837" s="553" t="s">
        <v>1531</v>
      </c>
      <c r="C837" s="554"/>
      <c r="D837" s="554">
        <v>0</v>
      </c>
      <c r="E837" s="263" t="str">
        <f ca="1" t="shared" si="12"/>
        <v/>
      </c>
      <c r="F837" s="555"/>
      <c r="W837" s="423"/>
    </row>
    <row r="838" s="421" customFormat="1" ht="18.75" customHeight="1" spans="1:23">
      <c r="A838" s="552" t="s">
        <v>1532</v>
      </c>
      <c r="B838" s="558" t="s">
        <v>1533</v>
      </c>
      <c r="C838" s="554">
        <v>191</v>
      </c>
      <c r="D838" s="554">
        <v>220</v>
      </c>
      <c r="E838" s="263">
        <f ca="1" t="shared" ref="E838:E901" si="13">IFERROR(ROUND(D838/C838*100,2),"")</f>
        <v>115.18</v>
      </c>
      <c r="F838" s="555"/>
      <c r="W838" s="423"/>
    </row>
    <row r="839" s="421" customFormat="1" ht="18.75" customHeight="1" spans="1:23">
      <c r="A839" s="552" t="s">
        <v>1534</v>
      </c>
      <c r="B839" s="553" t="s">
        <v>1535</v>
      </c>
      <c r="C839" s="554"/>
      <c r="D839" s="554">
        <v>0</v>
      </c>
      <c r="E839" s="263" t="str">
        <f ca="1" t="shared" si="13"/>
        <v/>
      </c>
      <c r="F839" s="555"/>
      <c r="W839" s="423"/>
    </row>
    <row r="840" s="421" customFormat="1" ht="18.75" customHeight="1" spans="1:23">
      <c r="A840" s="552" t="s">
        <v>1536</v>
      </c>
      <c r="B840" s="553" t="s">
        <v>1535</v>
      </c>
      <c r="C840" s="554"/>
      <c r="D840" s="554">
        <v>0</v>
      </c>
      <c r="E840" s="263" t="str">
        <f ca="1" t="shared" si="13"/>
        <v/>
      </c>
      <c r="F840" s="555"/>
      <c r="W840" s="423"/>
    </row>
    <row r="841" s="421" customFormat="1" ht="18.75" customHeight="1" spans="1:23">
      <c r="A841" s="552" t="s">
        <v>1537</v>
      </c>
      <c r="B841" s="553" t="s">
        <v>1538</v>
      </c>
      <c r="C841" s="554">
        <v>525</v>
      </c>
      <c r="D841" s="554">
        <v>525</v>
      </c>
      <c r="E841" s="263">
        <f ca="1" t="shared" si="13"/>
        <v>100</v>
      </c>
      <c r="F841" s="555"/>
      <c r="W841" s="423"/>
    </row>
    <row r="842" s="421" customFormat="1" ht="18.75" customHeight="1" spans="1:23">
      <c r="A842" s="552" t="s">
        <v>1539</v>
      </c>
      <c r="B842" s="553" t="s">
        <v>1538</v>
      </c>
      <c r="C842" s="554">
        <v>525</v>
      </c>
      <c r="D842" s="554">
        <v>525</v>
      </c>
      <c r="E842" s="263">
        <f ca="1" t="shared" si="13"/>
        <v>100</v>
      </c>
      <c r="F842" s="555"/>
      <c r="W842" s="423"/>
    </row>
    <row r="843" s="421" customFormat="1" ht="18.75" customHeight="1" spans="1:23">
      <c r="A843" s="552" t="s">
        <v>1540</v>
      </c>
      <c r="B843" s="557" t="s">
        <v>1541</v>
      </c>
      <c r="C843" s="554"/>
      <c r="D843" s="554">
        <v>0</v>
      </c>
      <c r="E843" s="263" t="str">
        <f ca="1" t="shared" si="13"/>
        <v/>
      </c>
      <c r="F843" s="555"/>
      <c r="W843" s="423"/>
    </row>
    <row r="844" s="421" customFormat="1" ht="18.75" customHeight="1" spans="1:23">
      <c r="A844" s="552" t="s">
        <v>1542</v>
      </c>
      <c r="B844" s="553" t="s">
        <v>95</v>
      </c>
      <c r="C844" s="554"/>
      <c r="D844" s="554">
        <v>0</v>
      </c>
      <c r="E844" s="263" t="str">
        <f ca="1" t="shared" si="13"/>
        <v/>
      </c>
      <c r="F844" s="555"/>
      <c r="W844" s="423"/>
    </row>
    <row r="845" s="421" customFormat="1" ht="18.75" customHeight="1" spans="1:23">
      <c r="A845" s="552" t="s">
        <v>1543</v>
      </c>
      <c r="B845" s="553" t="s">
        <v>97</v>
      </c>
      <c r="C845" s="554"/>
      <c r="D845" s="554">
        <v>0</v>
      </c>
      <c r="E845" s="263" t="str">
        <f ca="1" t="shared" si="13"/>
        <v/>
      </c>
      <c r="F845" s="555"/>
      <c r="W845" s="423"/>
    </row>
    <row r="846" s="421" customFormat="1" ht="18.75" customHeight="1" spans="1:23">
      <c r="A846" s="552" t="s">
        <v>1544</v>
      </c>
      <c r="B846" s="553" t="s">
        <v>99</v>
      </c>
      <c r="C846" s="554"/>
      <c r="D846" s="554">
        <v>0</v>
      </c>
      <c r="E846" s="263" t="str">
        <f ca="1" t="shared" si="13"/>
        <v/>
      </c>
      <c r="F846" s="555"/>
      <c r="W846" s="423"/>
    </row>
    <row r="847" s="421" customFormat="1" ht="18.75" customHeight="1" spans="1:23">
      <c r="A847" s="552" t="s">
        <v>1545</v>
      </c>
      <c r="B847" s="553" t="s">
        <v>1546</v>
      </c>
      <c r="C847" s="554"/>
      <c r="D847" s="554">
        <v>0</v>
      </c>
      <c r="E847" s="263" t="str">
        <f ca="1" t="shared" si="13"/>
        <v/>
      </c>
      <c r="F847" s="555"/>
      <c r="W847" s="423"/>
    </row>
    <row r="848" s="421" customFormat="1" ht="18.75" customHeight="1" spans="1:23">
      <c r="A848" s="552" t="s">
        <v>1547</v>
      </c>
      <c r="B848" s="553" t="s">
        <v>1548</v>
      </c>
      <c r="C848" s="554"/>
      <c r="D848" s="554">
        <v>0</v>
      </c>
      <c r="E848" s="263" t="str">
        <f ca="1" t="shared" si="13"/>
        <v/>
      </c>
      <c r="F848" s="555"/>
      <c r="W848" s="423"/>
    </row>
    <row r="849" s="421" customFormat="1" ht="18.75" customHeight="1" spans="1:23">
      <c r="A849" s="552" t="s">
        <v>1549</v>
      </c>
      <c r="B849" s="553" t="s">
        <v>1550</v>
      </c>
      <c r="C849" s="554"/>
      <c r="D849" s="554">
        <v>0</v>
      </c>
      <c r="E849" s="263" t="str">
        <f ca="1" t="shared" si="13"/>
        <v/>
      </c>
      <c r="F849" s="555"/>
      <c r="W849" s="423"/>
    </row>
    <row r="850" s="421" customFormat="1" ht="18.75" customHeight="1" spans="1:23">
      <c r="A850" s="552" t="s">
        <v>1551</v>
      </c>
      <c r="B850" s="553" t="s">
        <v>1552</v>
      </c>
      <c r="C850" s="554"/>
      <c r="D850" s="554">
        <v>0</v>
      </c>
      <c r="E850" s="263" t="str">
        <f ca="1" t="shared" si="13"/>
        <v/>
      </c>
      <c r="F850" s="555"/>
      <c r="W850" s="423"/>
    </row>
    <row r="851" s="421" customFormat="1" ht="18.75" customHeight="1" spans="1:23">
      <c r="A851" s="552" t="s">
        <v>1553</v>
      </c>
      <c r="B851" s="558" t="s">
        <v>1554</v>
      </c>
      <c r="C851" s="554"/>
      <c r="D851" s="554">
        <v>0</v>
      </c>
      <c r="E851" s="263" t="str">
        <f ca="1" t="shared" si="13"/>
        <v/>
      </c>
      <c r="F851" s="555"/>
      <c r="W851" s="423"/>
    </row>
    <row r="852" s="421" customFormat="1" ht="18.75" customHeight="1" spans="1:23">
      <c r="A852" s="552" t="s">
        <v>1555</v>
      </c>
      <c r="B852" s="553" t="s">
        <v>1556</v>
      </c>
      <c r="C852" s="554"/>
      <c r="D852" s="554">
        <v>0</v>
      </c>
      <c r="E852" s="263" t="str">
        <f ca="1" t="shared" si="13"/>
        <v/>
      </c>
      <c r="F852" s="555"/>
      <c r="W852" s="423"/>
    </row>
    <row r="853" s="421" customFormat="1" ht="18.75" customHeight="1" spans="1:23">
      <c r="A853" s="552" t="s">
        <v>1557</v>
      </c>
      <c r="B853" s="553" t="s">
        <v>1558</v>
      </c>
      <c r="C853" s="554"/>
      <c r="D853" s="554">
        <v>0</v>
      </c>
      <c r="E853" s="263" t="str">
        <f ca="1" t="shared" si="13"/>
        <v/>
      </c>
      <c r="F853" s="555"/>
      <c r="W853" s="423"/>
    </row>
    <row r="854" s="421" customFormat="1" ht="18.75" customHeight="1" spans="1:23">
      <c r="A854" s="552" t="s">
        <v>1559</v>
      </c>
      <c r="B854" s="558" t="s">
        <v>200</v>
      </c>
      <c r="C854" s="554"/>
      <c r="D854" s="554">
        <v>0</v>
      </c>
      <c r="E854" s="263" t="str">
        <f ca="1" t="shared" si="13"/>
        <v/>
      </c>
      <c r="F854" s="555"/>
      <c r="W854" s="423"/>
    </row>
    <row r="855" s="421" customFormat="1" ht="18.75" customHeight="1" spans="1:23">
      <c r="A855" s="552" t="s">
        <v>1560</v>
      </c>
      <c r="B855" s="553" t="s">
        <v>1561</v>
      </c>
      <c r="C855" s="554"/>
      <c r="D855" s="554">
        <v>0</v>
      </c>
      <c r="E855" s="263" t="str">
        <f ca="1" t="shared" si="13"/>
        <v/>
      </c>
      <c r="F855" s="555"/>
      <c r="W855" s="423"/>
    </row>
    <row r="856" s="421" customFormat="1" ht="18.75" customHeight="1" spans="1:23">
      <c r="A856" s="552" t="s">
        <v>1562</v>
      </c>
      <c r="B856" s="553" t="s">
        <v>113</v>
      </c>
      <c r="C856" s="554"/>
      <c r="D856" s="554">
        <v>0</v>
      </c>
      <c r="E856" s="263" t="str">
        <f ca="1" t="shared" si="13"/>
        <v/>
      </c>
      <c r="F856" s="555"/>
      <c r="W856" s="423"/>
    </row>
    <row r="857" s="421" customFormat="1" ht="18.75" customHeight="1" spans="1:23">
      <c r="A857" s="552" t="s">
        <v>1563</v>
      </c>
      <c r="B857" s="553" t="s">
        <v>1564</v>
      </c>
      <c r="C857" s="554"/>
      <c r="D857" s="554">
        <v>0</v>
      </c>
      <c r="E857" s="263" t="str">
        <f ca="1" t="shared" si="13"/>
        <v/>
      </c>
      <c r="F857" s="555"/>
      <c r="W857" s="423"/>
    </row>
    <row r="858" s="421" customFormat="1" ht="18.75" customHeight="1" spans="1:23">
      <c r="A858" s="552" t="s">
        <v>1565</v>
      </c>
      <c r="B858" s="553" t="s">
        <v>1566</v>
      </c>
      <c r="C858" s="554"/>
      <c r="D858" s="554">
        <v>0</v>
      </c>
      <c r="E858" s="263" t="str">
        <f ca="1" t="shared" si="13"/>
        <v/>
      </c>
      <c r="F858" s="555"/>
      <c r="W858" s="423"/>
    </row>
    <row r="859" s="421" customFormat="1" ht="18.75" customHeight="1" spans="1:23">
      <c r="A859" s="552" t="s">
        <v>1567</v>
      </c>
      <c r="B859" s="553" t="s">
        <v>1566</v>
      </c>
      <c r="C859" s="554"/>
      <c r="D859" s="554">
        <v>0</v>
      </c>
      <c r="E859" s="263" t="str">
        <f ca="1" t="shared" si="13"/>
        <v/>
      </c>
      <c r="F859" s="555"/>
      <c r="W859" s="423"/>
    </row>
    <row r="860" s="421" customFormat="1" ht="18.75" customHeight="1" spans="1:23">
      <c r="A860" s="552" t="s">
        <v>1568</v>
      </c>
      <c r="B860" s="553" t="s">
        <v>60</v>
      </c>
      <c r="C860" s="554">
        <v>11226</v>
      </c>
      <c r="D860" s="554">
        <v>10079</v>
      </c>
      <c r="E860" s="263">
        <f ca="1" t="shared" si="13"/>
        <v>89.78</v>
      </c>
      <c r="F860" s="555"/>
      <c r="W860" s="423"/>
    </row>
    <row r="861" s="421" customFormat="1" ht="18.75" customHeight="1" spans="1:23">
      <c r="A861" s="552" t="s">
        <v>1569</v>
      </c>
      <c r="B861" s="557" t="s">
        <v>1570</v>
      </c>
      <c r="C861" s="554">
        <v>1089</v>
      </c>
      <c r="D861" s="554">
        <v>1349</v>
      </c>
      <c r="E861" s="263">
        <f ca="1" t="shared" si="13"/>
        <v>123.88</v>
      </c>
      <c r="F861" s="555"/>
      <c r="W861" s="423"/>
    </row>
    <row r="862" s="421" customFormat="1" ht="18.75" customHeight="1" spans="1:23">
      <c r="A862" s="552" t="s">
        <v>1571</v>
      </c>
      <c r="B862" s="558" t="s">
        <v>95</v>
      </c>
      <c r="C862" s="554">
        <v>556</v>
      </c>
      <c r="D862" s="554">
        <v>804</v>
      </c>
      <c r="E862" s="263">
        <f ca="1" t="shared" si="13"/>
        <v>144.6</v>
      </c>
      <c r="F862" s="555"/>
      <c r="W862" s="423"/>
    </row>
    <row r="863" s="421" customFormat="1" ht="18.75" customHeight="1" spans="1:23">
      <c r="A863" s="552" t="s">
        <v>1572</v>
      </c>
      <c r="B863" s="558" t="s">
        <v>97</v>
      </c>
      <c r="C863" s="554"/>
      <c r="D863" s="554">
        <v>0</v>
      </c>
      <c r="E863" s="263" t="str">
        <f ca="1" t="shared" si="13"/>
        <v/>
      </c>
      <c r="F863" s="555"/>
      <c r="W863" s="423"/>
    </row>
    <row r="864" s="421" customFormat="1" ht="18.75" customHeight="1" spans="1:23">
      <c r="A864" s="552" t="s">
        <v>1573</v>
      </c>
      <c r="B864" s="558" t="s">
        <v>99</v>
      </c>
      <c r="C864" s="554"/>
      <c r="D864" s="554">
        <v>0</v>
      </c>
      <c r="E864" s="263" t="str">
        <f ca="1" t="shared" si="13"/>
        <v/>
      </c>
      <c r="F864" s="555"/>
      <c r="W864" s="423"/>
    </row>
    <row r="865" s="421" customFormat="1" ht="18.75" customHeight="1" spans="1:23">
      <c r="A865" s="552" t="s">
        <v>1574</v>
      </c>
      <c r="B865" s="558" t="s">
        <v>1575</v>
      </c>
      <c r="C865" s="554">
        <v>14</v>
      </c>
      <c r="D865" s="554">
        <v>20</v>
      </c>
      <c r="E865" s="263">
        <f ca="1" t="shared" si="13"/>
        <v>142.86</v>
      </c>
      <c r="F865" s="555"/>
      <c r="W865" s="423"/>
    </row>
    <row r="866" s="421" customFormat="1" ht="18.75" customHeight="1" spans="1:23">
      <c r="A866" s="552" t="s">
        <v>1576</v>
      </c>
      <c r="B866" s="558" t="s">
        <v>1577</v>
      </c>
      <c r="C866" s="554"/>
      <c r="D866" s="554">
        <v>0</v>
      </c>
      <c r="E866" s="263" t="str">
        <f ca="1" t="shared" si="13"/>
        <v/>
      </c>
      <c r="F866" s="555"/>
      <c r="W866" s="423"/>
    </row>
    <row r="867" s="421" customFormat="1" ht="18.75" customHeight="1" spans="1:23">
      <c r="A867" s="552" t="s">
        <v>1578</v>
      </c>
      <c r="B867" s="558" t="s">
        <v>1579</v>
      </c>
      <c r="C867" s="554"/>
      <c r="D867" s="554">
        <v>0</v>
      </c>
      <c r="E867" s="263" t="str">
        <f ca="1" t="shared" si="13"/>
        <v/>
      </c>
      <c r="F867" s="555"/>
      <c r="W867" s="423"/>
    </row>
    <row r="868" s="421" customFormat="1" ht="18.75" customHeight="1" spans="1:23">
      <c r="A868" s="552" t="s">
        <v>1580</v>
      </c>
      <c r="B868" s="553" t="s">
        <v>1581</v>
      </c>
      <c r="C868" s="554"/>
      <c r="D868" s="554">
        <v>0</v>
      </c>
      <c r="E868" s="263" t="str">
        <f ca="1" t="shared" si="13"/>
        <v/>
      </c>
      <c r="F868" s="555"/>
      <c r="W868" s="423"/>
    </row>
    <row r="869" s="421" customFormat="1" ht="18.75" customHeight="1" spans="1:23">
      <c r="A869" s="552" t="s">
        <v>1582</v>
      </c>
      <c r="B869" s="553" t="s">
        <v>1583</v>
      </c>
      <c r="C869" s="554"/>
      <c r="D869" s="554">
        <v>0</v>
      </c>
      <c r="E869" s="263" t="str">
        <f ca="1" t="shared" si="13"/>
        <v/>
      </c>
      <c r="F869" s="555"/>
      <c r="W869" s="423"/>
    </row>
    <row r="870" s="421" customFormat="1" ht="18.75" customHeight="1" spans="1:23">
      <c r="A870" s="552" t="s">
        <v>1584</v>
      </c>
      <c r="B870" s="553" t="s">
        <v>1585</v>
      </c>
      <c r="C870" s="554"/>
      <c r="D870" s="554">
        <v>0</v>
      </c>
      <c r="E870" s="263" t="str">
        <f ca="1" t="shared" si="13"/>
        <v/>
      </c>
      <c r="F870" s="555"/>
      <c r="W870" s="423"/>
    </row>
    <row r="871" s="421" customFormat="1" ht="18.75" customHeight="1" spans="1:23">
      <c r="A871" s="552" t="s">
        <v>1586</v>
      </c>
      <c r="B871" s="553" t="s">
        <v>1587</v>
      </c>
      <c r="C871" s="554"/>
      <c r="D871" s="554">
        <v>0</v>
      </c>
      <c r="E871" s="263" t="str">
        <f ca="1" t="shared" si="13"/>
        <v/>
      </c>
      <c r="F871" s="555"/>
      <c r="W871" s="423"/>
    </row>
    <row r="872" s="421" customFormat="1" ht="18.75" customHeight="1" spans="1:23">
      <c r="A872" s="552" t="s">
        <v>1588</v>
      </c>
      <c r="B872" s="558" t="s">
        <v>1589</v>
      </c>
      <c r="C872" s="554">
        <v>519</v>
      </c>
      <c r="D872" s="554">
        <v>525</v>
      </c>
      <c r="E872" s="263">
        <f ca="1" t="shared" si="13"/>
        <v>101.16</v>
      </c>
      <c r="F872" s="555"/>
      <c r="W872" s="423"/>
    </row>
    <row r="873" s="421" customFormat="1" ht="18.75" customHeight="1" spans="1:23">
      <c r="A873" s="552" t="s">
        <v>1590</v>
      </c>
      <c r="B873" s="557" t="s">
        <v>1591</v>
      </c>
      <c r="C873" s="554"/>
      <c r="D873" s="554">
        <v>0</v>
      </c>
      <c r="E873" s="263" t="str">
        <f ca="1" t="shared" si="13"/>
        <v/>
      </c>
      <c r="F873" s="555"/>
      <c r="W873" s="423"/>
    </row>
    <row r="874" s="421" customFormat="1" ht="18.75" customHeight="1" spans="1:23">
      <c r="A874" s="552" t="s">
        <v>1592</v>
      </c>
      <c r="B874" s="558" t="s">
        <v>1591</v>
      </c>
      <c r="C874" s="554"/>
      <c r="D874" s="554">
        <v>0</v>
      </c>
      <c r="E874" s="263" t="str">
        <f ca="1" t="shared" si="13"/>
        <v/>
      </c>
      <c r="F874" s="555"/>
      <c r="W874" s="423"/>
    </row>
    <row r="875" s="421" customFormat="1" ht="18.75" customHeight="1" spans="1:23">
      <c r="A875" s="552" t="s">
        <v>1593</v>
      </c>
      <c r="B875" s="557" t="s">
        <v>1594</v>
      </c>
      <c r="C875" s="554">
        <v>7731</v>
      </c>
      <c r="D875" s="554">
        <v>6795</v>
      </c>
      <c r="E875" s="263">
        <f ca="1" t="shared" si="13"/>
        <v>87.89</v>
      </c>
      <c r="F875" s="555"/>
      <c r="W875" s="423"/>
    </row>
    <row r="876" s="421" customFormat="1" ht="18.75" customHeight="1" spans="1:23">
      <c r="A876" s="552" t="s">
        <v>1595</v>
      </c>
      <c r="B876" s="553" t="s">
        <v>1596</v>
      </c>
      <c r="C876" s="554"/>
      <c r="D876" s="554">
        <v>0</v>
      </c>
      <c r="E876" s="263" t="str">
        <f ca="1" t="shared" si="13"/>
        <v/>
      </c>
      <c r="F876" s="555"/>
      <c r="W876" s="423"/>
    </row>
    <row r="877" s="421" customFormat="1" ht="18.75" customHeight="1" spans="1:23">
      <c r="A877" s="552" t="s">
        <v>1597</v>
      </c>
      <c r="B877" s="558" t="s">
        <v>1598</v>
      </c>
      <c r="C877" s="554">
        <f>6931+800</f>
        <v>7731</v>
      </c>
      <c r="D877" s="554">
        <v>6795</v>
      </c>
      <c r="E877" s="263">
        <f ca="1" t="shared" si="13"/>
        <v>87.89</v>
      </c>
      <c r="F877" s="555"/>
      <c r="W877" s="423"/>
    </row>
    <row r="878" s="421" customFormat="1" ht="18.75" customHeight="1" spans="1:23">
      <c r="A878" s="552" t="s">
        <v>1599</v>
      </c>
      <c r="B878" s="557" t="s">
        <v>1600</v>
      </c>
      <c r="C878" s="554">
        <v>2096</v>
      </c>
      <c r="D878" s="554">
        <v>1811</v>
      </c>
      <c r="E878" s="263">
        <f ca="1" t="shared" si="13"/>
        <v>86.4</v>
      </c>
      <c r="F878" s="555"/>
      <c r="W878" s="423"/>
    </row>
    <row r="879" s="421" customFormat="1" ht="18.75" customHeight="1" spans="1:23">
      <c r="A879" s="552" t="s">
        <v>1601</v>
      </c>
      <c r="B879" s="558" t="s">
        <v>1600</v>
      </c>
      <c r="C879" s="554">
        <v>2096</v>
      </c>
      <c r="D879" s="554">
        <v>1811</v>
      </c>
      <c r="E879" s="263">
        <f ca="1" t="shared" si="13"/>
        <v>86.4</v>
      </c>
      <c r="F879" s="555"/>
      <c r="W879" s="423"/>
    </row>
    <row r="880" s="421" customFormat="1" ht="18.75" customHeight="1" spans="1:23">
      <c r="A880" s="552" t="s">
        <v>1602</v>
      </c>
      <c r="B880" s="557" t="s">
        <v>1603</v>
      </c>
      <c r="C880" s="554"/>
      <c r="D880" s="554">
        <v>0</v>
      </c>
      <c r="E880" s="263" t="str">
        <f ca="1" t="shared" si="13"/>
        <v/>
      </c>
      <c r="F880" s="555"/>
      <c r="W880" s="423"/>
    </row>
    <row r="881" s="421" customFormat="1" ht="18.75" customHeight="1" spans="1:23">
      <c r="A881" s="552" t="s">
        <v>1604</v>
      </c>
      <c r="B881" s="558" t="s">
        <v>1603</v>
      </c>
      <c r="C881" s="554"/>
      <c r="D881" s="554">
        <v>0</v>
      </c>
      <c r="E881" s="263" t="str">
        <f ca="1" t="shared" si="13"/>
        <v/>
      </c>
      <c r="F881" s="555"/>
      <c r="W881" s="423"/>
    </row>
    <row r="882" s="421" customFormat="1" ht="18.75" customHeight="1" spans="1:23">
      <c r="A882" s="552" t="s">
        <v>1605</v>
      </c>
      <c r="B882" s="553" t="s">
        <v>1606</v>
      </c>
      <c r="C882" s="554"/>
      <c r="D882" s="554"/>
      <c r="E882" s="263" t="str">
        <f ca="1" t="shared" si="13"/>
        <v/>
      </c>
      <c r="F882" s="555"/>
      <c r="W882" s="423"/>
    </row>
    <row r="883" s="421" customFormat="1" ht="18.75" customHeight="1" spans="1:23">
      <c r="A883" s="552" t="s">
        <v>1607</v>
      </c>
      <c r="B883" s="553" t="s">
        <v>1608</v>
      </c>
      <c r="C883" s="554"/>
      <c r="D883" s="554"/>
      <c r="E883" s="263" t="str">
        <f ca="1" t="shared" si="13"/>
        <v/>
      </c>
      <c r="F883" s="555"/>
      <c r="W883" s="423"/>
    </row>
    <row r="884" s="421" customFormat="1" ht="18.75" customHeight="1" spans="1:23">
      <c r="A884" s="552" t="s">
        <v>1609</v>
      </c>
      <c r="B884" s="553" t="s">
        <v>1610</v>
      </c>
      <c r="C884" s="554"/>
      <c r="D884" s="554"/>
      <c r="E884" s="263" t="str">
        <f ca="1" t="shared" si="13"/>
        <v/>
      </c>
      <c r="F884" s="555"/>
      <c r="W884" s="423"/>
    </row>
    <row r="885" s="421" customFormat="1" ht="18.75" customHeight="1" spans="1:23">
      <c r="A885" s="552" t="s">
        <v>1611</v>
      </c>
      <c r="B885" s="553" t="s">
        <v>1612</v>
      </c>
      <c r="C885" s="554"/>
      <c r="D885" s="554"/>
      <c r="E885" s="263" t="str">
        <f ca="1" t="shared" si="13"/>
        <v/>
      </c>
      <c r="F885" s="555"/>
      <c r="W885" s="423"/>
    </row>
    <row r="886" s="421" customFormat="1" ht="18.75" customHeight="1" spans="1:23">
      <c r="A886" s="552" t="s">
        <v>1613</v>
      </c>
      <c r="B886" s="553" t="s">
        <v>1614</v>
      </c>
      <c r="C886" s="554"/>
      <c r="D886" s="554"/>
      <c r="E886" s="263" t="str">
        <f ca="1" t="shared" si="13"/>
        <v/>
      </c>
      <c r="F886" s="555"/>
      <c r="W886" s="423"/>
    </row>
    <row r="887" s="421" customFormat="1" ht="18.75" customHeight="1" spans="1:23">
      <c r="A887" s="552" t="s">
        <v>1615</v>
      </c>
      <c r="B887" s="553" t="s">
        <v>1616</v>
      </c>
      <c r="C887" s="554"/>
      <c r="D887" s="554"/>
      <c r="E887" s="263" t="str">
        <f ca="1" t="shared" si="13"/>
        <v/>
      </c>
      <c r="F887" s="555"/>
      <c r="W887" s="423"/>
    </row>
    <row r="888" s="421" customFormat="1" ht="18.75" customHeight="1" spans="1:23">
      <c r="A888" s="552" t="s">
        <v>1617</v>
      </c>
      <c r="B888" s="557" t="s">
        <v>1618</v>
      </c>
      <c r="C888" s="554">
        <v>310</v>
      </c>
      <c r="D888" s="554">
        <v>124</v>
      </c>
      <c r="E888" s="263">
        <f ca="1" t="shared" si="13"/>
        <v>40</v>
      </c>
      <c r="F888" s="555"/>
      <c r="W888" s="423"/>
    </row>
    <row r="889" s="421" customFormat="1" ht="18.75" customHeight="1" spans="1:23">
      <c r="A889" s="552" t="s">
        <v>1619</v>
      </c>
      <c r="B889" s="558" t="s">
        <v>1618</v>
      </c>
      <c r="C889" s="554">
        <v>310</v>
      </c>
      <c r="D889" s="554">
        <v>124</v>
      </c>
      <c r="E889" s="263">
        <f ca="1" t="shared" si="13"/>
        <v>40</v>
      </c>
      <c r="F889" s="555"/>
      <c r="W889" s="423"/>
    </row>
    <row r="890" s="421" customFormat="1" ht="18.75" customHeight="1" spans="1:23">
      <c r="A890" s="552" t="s">
        <v>1620</v>
      </c>
      <c r="B890" s="553" t="s">
        <v>61</v>
      </c>
      <c r="C890" s="554">
        <v>1095</v>
      </c>
      <c r="D890" s="554">
        <v>1296</v>
      </c>
      <c r="E890" s="263">
        <f ca="1" t="shared" si="13"/>
        <v>118.36</v>
      </c>
      <c r="F890" s="555"/>
      <c r="W890" s="423"/>
    </row>
    <row r="891" s="421" customFormat="1" ht="18.75" customHeight="1" spans="1:23">
      <c r="A891" s="552" t="s">
        <v>1621</v>
      </c>
      <c r="B891" s="557" t="s">
        <v>1622</v>
      </c>
      <c r="C891" s="554">
        <v>270</v>
      </c>
      <c r="D891" s="554">
        <v>295</v>
      </c>
      <c r="E891" s="263">
        <f ca="1" t="shared" si="13"/>
        <v>109.26</v>
      </c>
      <c r="F891" s="555"/>
      <c r="W891" s="423"/>
    </row>
    <row r="892" s="421" customFormat="1" ht="18.75" customHeight="1" spans="1:23">
      <c r="A892" s="552" t="s">
        <v>1623</v>
      </c>
      <c r="B892" s="558" t="s">
        <v>95</v>
      </c>
      <c r="C892" s="554"/>
      <c r="D892" s="554">
        <v>0</v>
      </c>
      <c r="E892" s="263" t="str">
        <f ca="1" t="shared" si="13"/>
        <v/>
      </c>
      <c r="F892" s="555"/>
      <c r="W892" s="423"/>
    </row>
    <row r="893" s="421" customFormat="1" ht="18.75" customHeight="1" spans="1:23">
      <c r="A893" s="552" t="s">
        <v>1624</v>
      </c>
      <c r="B893" s="558" t="s">
        <v>97</v>
      </c>
      <c r="C893" s="554"/>
      <c r="D893" s="554">
        <v>0</v>
      </c>
      <c r="E893" s="263" t="str">
        <f ca="1" t="shared" si="13"/>
        <v/>
      </c>
      <c r="F893" s="555"/>
      <c r="W893" s="423"/>
    </row>
    <row r="894" s="421" customFormat="1" ht="18.75" customHeight="1" spans="1:23">
      <c r="A894" s="552" t="s">
        <v>1625</v>
      </c>
      <c r="B894" s="553" t="s">
        <v>99</v>
      </c>
      <c r="C894" s="554"/>
      <c r="D894" s="554">
        <v>0</v>
      </c>
      <c r="E894" s="263" t="str">
        <f ca="1" t="shared" si="13"/>
        <v/>
      </c>
      <c r="F894" s="555"/>
      <c r="W894" s="423"/>
    </row>
    <row r="895" s="421" customFormat="1" ht="18.75" customHeight="1" spans="1:23">
      <c r="A895" s="552" t="s">
        <v>1626</v>
      </c>
      <c r="B895" s="558" t="s">
        <v>113</v>
      </c>
      <c r="C895" s="554"/>
      <c r="D895" s="554">
        <v>0</v>
      </c>
      <c r="E895" s="263" t="str">
        <f ca="1" t="shared" si="13"/>
        <v/>
      </c>
      <c r="F895" s="555"/>
      <c r="W895" s="423"/>
    </row>
    <row r="896" s="421" customFormat="1" ht="18.75" customHeight="1" spans="1:23">
      <c r="A896" s="552" t="s">
        <v>1627</v>
      </c>
      <c r="B896" s="553" t="s">
        <v>1628</v>
      </c>
      <c r="C896" s="554"/>
      <c r="D896" s="554">
        <v>0</v>
      </c>
      <c r="E896" s="263" t="str">
        <f ca="1" t="shared" si="13"/>
        <v/>
      </c>
      <c r="F896" s="555"/>
      <c r="W896" s="423"/>
    </row>
    <row r="897" s="421" customFormat="1" ht="18.75" customHeight="1" spans="1:23">
      <c r="A897" s="552" t="s">
        <v>1629</v>
      </c>
      <c r="B897" s="558" t="s">
        <v>1630</v>
      </c>
      <c r="C897" s="554"/>
      <c r="D897" s="554">
        <v>0</v>
      </c>
      <c r="E897" s="263" t="str">
        <f ca="1" t="shared" si="13"/>
        <v/>
      </c>
      <c r="F897" s="555"/>
      <c r="W897" s="423"/>
    </row>
    <row r="898" s="421" customFormat="1" ht="18.75" customHeight="1" spans="1:23">
      <c r="A898" s="552" t="s">
        <v>1631</v>
      </c>
      <c r="B898" s="558" t="s">
        <v>1632</v>
      </c>
      <c r="C898" s="554">
        <v>48</v>
      </c>
      <c r="D898" s="554">
        <v>65</v>
      </c>
      <c r="E898" s="263">
        <f ca="1" t="shared" si="13"/>
        <v>135.42</v>
      </c>
      <c r="F898" s="555"/>
      <c r="W898" s="423"/>
    </row>
    <row r="899" s="421" customFormat="1" ht="18.75" customHeight="1" spans="1:23">
      <c r="A899" s="552" t="s">
        <v>1633</v>
      </c>
      <c r="B899" s="558" t="s">
        <v>1634</v>
      </c>
      <c r="C899" s="554"/>
      <c r="D899" s="554">
        <v>0</v>
      </c>
      <c r="E899" s="263" t="str">
        <f ca="1" t="shared" si="13"/>
        <v/>
      </c>
      <c r="F899" s="555"/>
      <c r="W899" s="423"/>
    </row>
    <row r="900" s="421" customFormat="1" ht="18.75" customHeight="1" spans="1:23">
      <c r="A900" s="552" t="s">
        <v>1635</v>
      </c>
      <c r="B900" s="558" t="s">
        <v>1636</v>
      </c>
      <c r="C900" s="554"/>
      <c r="D900" s="554">
        <v>0</v>
      </c>
      <c r="E900" s="263" t="str">
        <f ca="1" t="shared" si="13"/>
        <v/>
      </c>
      <c r="F900" s="555"/>
      <c r="W900" s="423"/>
    </row>
    <row r="901" s="421" customFormat="1" ht="18.75" customHeight="1" spans="1:23">
      <c r="A901" s="552" t="s">
        <v>1637</v>
      </c>
      <c r="B901" s="553" t="s">
        <v>1638</v>
      </c>
      <c r="C901" s="554"/>
      <c r="D901" s="554">
        <v>0</v>
      </c>
      <c r="E901" s="263" t="str">
        <f ca="1" t="shared" si="13"/>
        <v/>
      </c>
      <c r="F901" s="555"/>
      <c r="W901" s="423"/>
    </row>
    <row r="902" s="421" customFormat="1" ht="18.75" customHeight="1" spans="1:23">
      <c r="A902" s="552" t="s">
        <v>1639</v>
      </c>
      <c r="B902" s="558" t="s">
        <v>1640</v>
      </c>
      <c r="C902" s="554">
        <v>1</v>
      </c>
      <c r="D902" s="554">
        <v>1</v>
      </c>
      <c r="E902" s="263">
        <f ca="1" t="shared" ref="E902:E965" si="14">IFERROR(ROUND(D902/C902*100,2),"")</f>
        <v>100</v>
      </c>
      <c r="F902" s="555"/>
      <c r="W902" s="423"/>
    </row>
    <row r="903" s="421" customFormat="1" ht="18.75" customHeight="1" spans="1:23">
      <c r="A903" s="552" t="s">
        <v>1641</v>
      </c>
      <c r="B903" s="553" t="s">
        <v>1642</v>
      </c>
      <c r="C903" s="554"/>
      <c r="D903" s="554">
        <v>0</v>
      </c>
      <c r="E903" s="263" t="str">
        <f ca="1" t="shared" si="14"/>
        <v/>
      </c>
      <c r="F903" s="555"/>
      <c r="W903" s="423"/>
    </row>
    <row r="904" s="421" customFormat="1" ht="18.75" customHeight="1" spans="1:23">
      <c r="A904" s="552" t="s">
        <v>1643</v>
      </c>
      <c r="B904" s="558" t="s">
        <v>1644</v>
      </c>
      <c r="C904" s="554"/>
      <c r="D904" s="554">
        <v>6</v>
      </c>
      <c r="E904" s="263" t="str">
        <f ca="1" t="shared" si="14"/>
        <v/>
      </c>
      <c r="F904" s="555"/>
      <c r="W904" s="423"/>
    </row>
    <row r="905" s="421" customFormat="1" ht="18.75" customHeight="1" spans="1:23">
      <c r="A905" s="552" t="s">
        <v>1645</v>
      </c>
      <c r="B905" s="553" t="s">
        <v>1646</v>
      </c>
      <c r="C905" s="554"/>
      <c r="D905" s="554">
        <v>0</v>
      </c>
      <c r="E905" s="263" t="str">
        <f ca="1" t="shared" si="14"/>
        <v/>
      </c>
      <c r="F905" s="555"/>
      <c r="W905" s="423"/>
    </row>
    <row r="906" s="421" customFormat="1" ht="18.75" customHeight="1" spans="1:23">
      <c r="A906" s="552" t="s">
        <v>1647</v>
      </c>
      <c r="B906" s="553" t="s">
        <v>1648</v>
      </c>
      <c r="C906" s="554"/>
      <c r="D906" s="554">
        <v>0</v>
      </c>
      <c r="E906" s="263" t="str">
        <f ca="1" t="shared" si="14"/>
        <v/>
      </c>
      <c r="F906" s="555"/>
      <c r="W906" s="423"/>
    </row>
    <row r="907" s="421" customFormat="1" ht="18.75" customHeight="1" spans="1:23">
      <c r="A907" s="552" t="s">
        <v>1649</v>
      </c>
      <c r="B907" s="558" t="s">
        <v>1650</v>
      </c>
      <c r="C907" s="554">
        <v>195</v>
      </c>
      <c r="D907" s="554">
        <v>195</v>
      </c>
      <c r="E907" s="263">
        <f ca="1" t="shared" si="14"/>
        <v>100</v>
      </c>
      <c r="F907" s="555"/>
      <c r="W907" s="423"/>
    </row>
    <row r="908" s="421" customFormat="1" ht="18.75" customHeight="1" spans="1:23">
      <c r="A908" s="552" t="s">
        <v>1651</v>
      </c>
      <c r="B908" s="558" t="s">
        <v>1652</v>
      </c>
      <c r="C908" s="554">
        <f>SUM(C909:C911)</f>
        <v>0</v>
      </c>
      <c r="D908" s="554">
        <v>0</v>
      </c>
      <c r="E908" s="263" t="str">
        <f ca="1" t="shared" si="14"/>
        <v/>
      </c>
      <c r="F908" s="555"/>
      <c r="W908" s="423"/>
    </row>
    <row r="909" s="421" customFormat="1" ht="18.75" customHeight="1" spans="1:23">
      <c r="A909" s="552" t="s">
        <v>1653</v>
      </c>
      <c r="B909" s="558" t="s">
        <v>1654</v>
      </c>
      <c r="C909" s="554"/>
      <c r="D909" s="554">
        <v>0</v>
      </c>
      <c r="E909" s="263" t="str">
        <f ca="1" t="shared" si="14"/>
        <v/>
      </c>
      <c r="F909" s="555"/>
      <c r="W909" s="423"/>
    </row>
    <row r="910" s="421" customFormat="1" ht="18.75" customHeight="1" spans="1:23">
      <c r="A910" s="552" t="s">
        <v>1655</v>
      </c>
      <c r="B910" s="558" t="s">
        <v>1656</v>
      </c>
      <c r="C910" s="554"/>
      <c r="D910" s="554">
        <v>0</v>
      </c>
      <c r="E910" s="263" t="str">
        <f ca="1" t="shared" si="14"/>
        <v/>
      </c>
      <c r="F910" s="555"/>
      <c r="W910" s="423"/>
    </row>
    <row r="911" s="421" customFormat="1" ht="18.75" customHeight="1" spans="1:23">
      <c r="A911" s="552" t="s">
        <v>1657</v>
      </c>
      <c r="B911" s="558" t="s">
        <v>1658</v>
      </c>
      <c r="C911" s="554"/>
      <c r="D911" s="554">
        <v>0</v>
      </c>
      <c r="E911" s="263" t="str">
        <f ca="1" t="shared" si="14"/>
        <v/>
      </c>
      <c r="F911" s="555"/>
      <c r="W911" s="423"/>
    </row>
    <row r="912" s="421" customFormat="1" ht="18.75" customHeight="1" spans="1:23">
      <c r="A912" s="552" t="s">
        <v>1659</v>
      </c>
      <c r="B912" s="553" t="s">
        <v>1660</v>
      </c>
      <c r="C912" s="554"/>
      <c r="D912" s="554">
        <v>0</v>
      </c>
      <c r="E912" s="263" t="str">
        <f ca="1" t="shared" si="14"/>
        <v/>
      </c>
      <c r="F912" s="555"/>
      <c r="W912" s="423"/>
    </row>
    <row r="913" s="421" customFormat="1" ht="18.75" customHeight="1" spans="1:23">
      <c r="A913" s="552" t="s">
        <v>1661</v>
      </c>
      <c r="B913" s="553" t="s">
        <v>1662</v>
      </c>
      <c r="C913" s="554"/>
      <c r="D913" s="554">
        <v>0</v>
      </c>
      <c r="E913" s="263" t="str">
        <f ca="1" t="shared" si="14"/>
        <v/>
      </c>
      <c r="F913" s="555"/>
      <c r="W913" s="423"/>
    </row>
    <row r="914" s="421" customFormat="1" ht="18.75" customHeight="1" spans="1:23">
      <c r="A914" s="552" t="s">
        <v>1663</v>
      </c>
      <c r="B914" s="558" t="s">
        <v>1664</v>
      </c>
      <c r="C914" s="554"/>
      <c r="D914" s="554">
        <v>0</v>
      </c>
      <c r="E914" s="263" t="str">
        <f ca="1" t="shared" si="14"/>
        <v/>
      </c>
      <c r="F914" s="555"/>
      <c r="W914" s="423"/>
    </row>
    <row r="915" s="421" customFormat="1" ht="18.75" customHeight="1" spans="1:23">
      <c r="A915" s="552" t="s">
        <v>1665</v>
      </c>
      <c r="B915" s="558" t="s">
        <v>1666</v>
      </c>
      <c r="C915" s="554">
        <v>26</v>
      </c>
      <c r="D915" s="554">
        <v>28</v>
      </c>
      <c r="E915" s="263">
        <f ca="1" t="shared" si="14"/>
        <v>107.69</v>
      </c>
      <c r="F915" s="555"/>
      <c r="W915" s="423"/>
    </row>
    <row r="916" s="421" customFormat="1" ht="18.75" customHeight="1" spans="1:23">
      <c r="A916" s="552" t="s">
        <v>1667</v>
      </c>
      <c r="B916" s="557" t="s">
        <v>1668</v>
      </c>
      <c r="C916" s="554">
        <v>17</v>
      </c>
      <c r="D916" s="554">
        <v>34</v>
      </c>
      <c r="E916" s="263">
        <f ca="1" t="shared" si="14"/>
        <v>200</v>
      </c>
      <c r="F916" s="555"/>
      <c r="W916" s="423"/>
    </row>
    <row r="917" s="421" customFormat="1" ht="18.75" customHeight="1" spans="1:23">
      <c r="A917" s="552" t="s">
        <v>1669</v>
      </c>
      <c r="B917" s="558" t="s">
        <v>95</v>
      </c>
      <c r="C917" s="554"/>
      <c r="D917" s="554">
        <v>0</v>
      </c>
      <c r="E917" s="263" t="str">
        <f ca="1" t="shared" si="14"/>
        <v/>
      </c>
      <c r="F917" s="555"/>
      <c r="W917" s="423"/>
    </row>
    <row r="918" s="421" customFormat="1" ht="18.75" customHeight="1" spans="1:23">
      <c r="A918" s="552" t="s">
        <v>1670</v>
      </c>
      <c r="B918" s="558" t="s">
        <v>97</v>
      </c>
      <c r="C918" s="554"/>
      <c r="D918" s="554">
        <v>0</v>
      </c>
      <c r="E918" s="263" t="str">
        <f ca="1" t="shared" si="14"/>
        <v/>
      </c>
      <c r="F918" s="555"/>
      <c r="W918" s="423"/>
    </row>
    <row r="919" s="421" customFormat="1" ht="18.75" customHeight="1" spans="1:23">
      <c r="A919" s="552" t="s">
        <v>1671</v>
      </c>
      <c r="B919" s="553" t="s">
        <v>99</v>
      </c>
      <c r="C919" s="554"/>
      <c r="D919" s="554">
        <v>0</v>
      </c>
      <c r="E919" s="263" t="str">
        <f ca="1" t="shared" si="14"/>
        <v/>
      </c>
      <c r="F919" s="555"/>
      <c r="W919" s="423"/>
    </row>
    <row r="920" s="421" customFormat="1" ht="18.75" customHeight="1" spans="1:23">
      <c r="A920" s="552" t="s">
        <v>1672</v>
      </c>
      <c r="B920" s="558" t="s">
        <v>1673</v>
      </c>
      <c r="C920" s="554"/>
      <c r="D920" s="554">
        <v>0</v>
      </c>
      <c r="E920" s="263" t="str">
        <f ca="1" t="shared" si="14"/>
        <v/>
      </c>
      <c r="F920" s="555"/>
      <c r="W920" s="423"/>
    </row>
    <row r="921" s="421" customFormat="1" ht="18.75" customHeight="1" spans="1:23">
      <c r="A921" s="552" t="s">
        <v>1674</v>
      </c>
      <c r="B921" s="558" t="s">
        <v>1675</v>
      </c>
      <c r="C921" s="554"/>
      <c r="D921" s="554">
        <v>24</v>
      </c>
      <c r="E921" s="263" t="str">
        <f ca="1" t="shared" si="14"/>
        <v/>
      </c>
      <c r="F921" s="555"/>
      <c r="W921" s="423"/>
    </row>
    <row r="922" s="421" customFormat="1" ht="18.75" customHeight="1" spans="1:23">
      <c r="A922" s="552" t="s">
        <v>1676</v>
      </c>
      <c r="B922" s="558" t="s">
        <v>1677</v>
      </c>
      <c r="C922" s="554"/>
      <c r="D922" s="554">
        <v>0</v>
      </c>
      <c r="E922" s="263" t="str">
        <f ca="1" t="shared" si="14"/>
        <v/>
      </c>
      <c r="F922" s="555"/>
      <c r="W922" s="423"/>
    </row>
    <row r="923" s="421" customFormat="1" ht="18.75" customHeight="1" spans="1:23">
      <c r="A923" s="552" t="s">
        <v>1678</v>
      </c>
      <c r="B923" s="558" t="s">
        <v>1679</v>
      </c>
      <c r="C923" s="554"/>
      <c r="D923" s="554">
        <v>0</v>
      </c>
      <c r="E923" s="263" t="str">
        <f ca="1" t="shared" si="14"/>
        <v/>
      </c>
      <c r="F923" s="555"/>
      <c r="W923" s="423"/>
    </row>
    <row r="924" s="421" customFormat="1" ht="18.75" customHeight="1" spans="1:23">
      <c r="A924" s="552" t="s">
        <v>1680</v>
      </c>
      <c r="B924" s="553" t="s">
        <v>1681</v>
      </c>
      <c r="C924" s="554"/>
      <c r="D924" s="554">
        <v>0</v>
      </c>
      <c r="E924" s="263" t="str">
        <f ca="1" t="shared" si="14"/>
        <v/>
      </c>
      <c r="F924" s="555"/>
      <c r="W924" s="423"/>
    </row>
    <row r="925" s="421" customFormat="1" ht="18.75" customHeight="1" spans="1:23">
      <c r="A925" s="552" t="s">
        <v>1682</v>
      </c>
      <c r="B925" s="558" t="s">
        <v>1683</v>
      </c>
      <c r="C925" s="554"/>
      <c r="D925" s="554">
        <v>0</v>
      </c>
      <c r="E925" s="263" t="str">
        <f ca="1" t="shared" si="14"/>
        <v/>
      </c>
      <c r="F925" s="555"/>
      <c r="W925" s="423"/>
    </row>
    <row r="926" s="421" customFormat="1" ht="18.75" customHeight="1" spans="1:23">
      <c r="A926" s="552" t="s">
        <v>1684</v>
      </c>
      <c r="B926" s="558" t="s">
        <v>1685</v>
      </c>
      <c r="C926" s="554"/>
      <c r="D926" s="554">
        <v>0</v>
      </c>
      <c r="E926" s="263" t="str">
        <f ca="1" t="shared" si="14"/>
        <v/>
      </c>
      <c r="F926" s="555"/>
      <c r="W926" s="423"/>
    </row>
    <row r="927" s="421" customFormat="1" ht="18.75" customHeight="1" spans="1:23">
      <c r="A927" s="552" t="s">
        <v>1686</v>
      </c>
      <c r="B927" s="553" t="s">
        <v>1687</v>
      </c>
      <c r="C927" s="554"/>
      <c r="D927" s="554">
        <v>0</v>
      </c>
      <c r="E927" s="263" t="str">
        <f ca="1" t="shared" si="14"/>
        <v/>
      </c>
      <c r="F927" s="555"/>
      <c r="W927" s="423"/>
    </row>
    <row r="928" s="421" customFormat="1" ht="18.75" customHeight="1" spans="1:23">
      <c r="A928" s="552" t="s">
        <v>1688</v>
      </c>
      <c r="B928" s="553" t="s">
        <v>1689</v>
      </c>
      <c r="C928" s="554"/>
      <c r="D928" s="554">
        <v>0</v>
      </c>
      <c r="E928" s="263" t="str">
        <f ca="1" t="shared" si="14"/>
        <v/>
      </c>
      <c r="F928" s="555"/>
      <c r="W928" s="423"/>
    </row>
    <row r="929" s="421" customFormat="1" ht="18.75" customHeight="1" spans="1:23">
      <c r="A929" s="552" t="s">
        <v>1690</v>
      </c>
      <c r="B929" s="558" t="s">
        <v>1691</v>
      </c>
      <c r="C929" s="554"/>
      <c r="D929" s="554">
        <v>0</v>
      </c>
      <c r="E929" s="263" t="str">
        <f ca="1" t="shared" si="14"/>
        <v/>
      </c>
      <c r="F929" s="555"/>
      <c r="W929" s="423"/>
    </row>
    <row r="930" s="421" customFormat="1" ht="18.75" customHeight="1" spans="1:23">
      <c r="A930" s="552" t="s">
        <v>1692</v>
      </c>
      <c r="B930" s="553" t="s">
        <v>1693</v>
      </c>
      <c r="C930" s="554"/>
      <c r="D930" s="554">
        <v>0</v>
      </c>
      <c r="E930" s="263" t="str">
        <f ca="1" t="shared" si="14"/>
        <v/>
      </c>
      <c r="F930" s="555"/>
      <c r="W930" s="423"/>
    </row>
    <row r="931" s="421" customFormat="1" ht="18.75" customHeight="1" spans="1:23">
      <c r="A931" s="552" t="s">
        <v>1694</v>
      </c>
      <c r="B931" s="553" t="s">
        <v>1695</v>
      </c>
      <c r="C931" s="554"/>
      <c r="D931" s="554">
        <v>0</v>
      </c>
      <c r="E931" s="263" t="str">
        <f ca="1" t="shared" si="14"/>
        <v/>
      </c>
      <c r="F931" s="555"/>
      <c r="W931" s="423"/>
    </row>
    <row r="932" s="421" customFormat="1" ht="18.75" customHeight="1" spans="1:23">
      <c r="A932" s="552" t="s">
        <v>1696</v>
      </c>
      <c r="B932" s="553" t="s">
        <v>1697</v>
      </c>
      <c r="C932" s="554"/>
      <c r="D932" s="554">
        <v>0</v>
      </c>
      <c r="E932" s="263" t="str">
        <f ca="1" t="shared" si="14"/>
        <v/>
      </c>
      <c r="F932" s="555"/>
      <c r="W932" s="423"/>
    </row>
    <row r="933" s="421" customFormat="1" ht="18.75" customHeight="1" spans="1:23">
      <c r="A933" s="552" t="s">
        <v>1698</v>
      </c>
      <c r="B933" s="558" t="s">
        <v>1699</v>
      </c>
      <c r="C933" s="554"/>
      <c r="D933" s="554">
        <v>0</v>
      </c>
      <c r="E933" s="263" t="str">
        <f ca="1" t="shared" si="14"/>
        <v/>
      </c>
      <c r="F933" s="555"/>
      <c r="W933" s="423"/>
    </row>
    <row r="934" s="421" customFormat="1" ht="18.75" customHeight="1" spans="1:23">
      <c r="A934" s="552" t="s">
        <v>1700</v>
      </c>
      <c r="B934" s="553" t="s">
        <v>1701</v>
      </c>
      <c r="C934" s="554"/>
      <c r="D934" s="554">
        <v>0</v>
      </c>
      <c r="E934" s="263" t="str">
        <f ca="1" t="shared" si="14"/>
        <v/>
      </c>
      <c r="F934" s="555"/>
      <c r="W934" s="423"/>
    </row>
    <row r="935" s="421" customFormat="1" ht="18.75" customHeight="1" spans="1:23">
      <c r="A935" s="552" t="s">
        <v>1702</v>
      </c>
      <c r="B935" s="553" t="s">
        <v>1703</v>
      </c>
      <c r="C935" s="554"/>
      <c r="D935" s="554">
        <v>0</v>
      </c>
      <c r="E935" s="263" t="str">
        <f ca="1" t="shared" si="14"/>
        <v/>
      </c>
      <c r="F935" s="555"/>
      <c r="W935" s="423"/>
    </row>
    <row r="936" s="421" customFormat="1" ht="18.75" customHeight="1" spans="1:23">
      <c r="A936" s="552" t="s">
        <v>1704</v>
      </c>
      <c r="B936" s="553" t="s">
        <v>1705</v>
      </c>
      <c r="C936" s="554"/>
      <c r="D936" s="554">
        <v>0</v>
      </c>
      <c r="E936" s="263" t="str">
        <f ca="1" t="shared" si="14"/>
        <v/>
      </c>
      <c r="F936" s="555"/>
      <c r="W936" s="423"/>
    </row>
    <row r="937" s="421" customFormat="1" ht="18.75" customHeight="1" spans="1:23">
      <c r="A937" s="552" t="s">
        <v>1706</v>
      </c>
      <c r="B937" s="558" t="s">
        <v>1707</v>
      </c>
      <c r="C937" s="554"/>
      <c r="D937" s="554">
        <v>0</v>
      </c>
      <c r="E937" s="263" t="str">
        <f ca="1" t="shared" si="14"/>
        <v/>
      </c>
      <c r="F937" s="555"/>
      <c r="W937" s="423"/>
    </row>
    <row r="938" s="421" customFormat="1" ht="18.75" customHeight="1" spans="1:23">
      <c r="A938" s="552" t="s">
        <v>1708</v>
      </c>
      <c r="B938" s="553" t="s">
        <v>1709</v>
      </c>
      <c r="C938" s="554"/>
      <c r="D938" s="554">
        <v>0</v>
      </c>
      <c r="E938" s="263" t="str">
        <f ca="1" t="shared" si="14"/>
        <v/>
      </c>
      <c r="F938" s="555"/>
      <c r="W938" s="423"/>
    </row>
    <row r="939" s="421" customFormat="1" ht="18.75" customHeight="1" spans="1:23">
      <c r="A939" s="552" t="s">
        <v>1710</v>
      </c>
      <c r="B939" s="553" t="s">
        <v>1711</v>
      </c>
      <c r="C939" s="554"/>
      <c r="D939" s="554">
        <v>0</v>
      </c>
      <c r="E939" s="263" t="str">
        <f ca="1" t="shared" si="14"/>
        <v/>
      </c>
      <c r="F939" s="555"/>
      <c r="W939" s="423"/>
    </row>
    <row r="940" s="421" customFormat="1" ht="18.75" customHeight="1" spans="1:23">
      <c r="A940" s="552" t="s">
        <v>1712</v>
      </c>
      <c r="B940" s="553" t="s">
        <v>1713</v>
      </c>
      <c r="C940" s="554"/>
      <c r="D940" s="554">
        <v>0</v>
      </c>
      <c r="E940" s="263" t="str">
        <f ca="1" t="shared" si="14"/>
        <v/>
      </c>
      <c r="F940" s="555"/>
      <c r="W940" s="423"/>
    </row>
    <row r="941" s="421" customFormat="1" ht="18.75" customHeight="1" spans="1:23">
      <c r="A941" s="552" t="s">
        <v>1714</v>
      </c>
      <c r="B941" s="553" t="s">
        <v>1715</v>
      </c>
      <c r="C941" s="554"/>
      <c r="D941" s="554">
        <v>0</v>
      </c>
      <c r="E941" s="263" t="str">
        <f ca="1" t="shared" si="14"/>
        <v/>
      </c>
      <c r="F941" s="555"/>
      <c r="W941" s="423"/>
    </row>
    <row r="942" s="421" customFormat="1" ht="18.75" customHeight="1" spans="1:23">
      <c r="A942" s="552" t="s">
        <v>1716</v>
      </c>
      <c r="B942" s="558" t="s">
        <v>1717</v>
      </c>
      <c r="C942" s="554"/>
      <c r="D942" s="554">
        <v>0</v>
      </c>
      <c r="E942" s="263" t="str">
        <f ca="1" t="shared" si="14"/>
        <v/>
      </c>
      <c r="F942" s="555"/>
      <c r="W942" s="423"/>
    </row>
    <row r="943" s="421" customFormat="1" ht="18.75" customHeight="1" spans="1:23">
      <c r="A943" s="552" t="s">
        <v>1718</v>
      </c>
      <c r="B943" s="558" t="s">
        <v>1719</v>
      </c>
      <c r="C943" s="554">
        <v>17</v>
      </c>
      <c r="D943" s="554">
        <v>10</v>
      </c>
      <c r="E943" s="263">
        <f ca="1" t="shared" si="14"/>
        <v>58.82</v>
      </c>
      <c r="F943" s="555"/>
      <c r="W943" s="423"/>
    </row>
    <row r="944" s="421" customFormat="1" ht="18.75" customHeight="1" spans="1:23">
      <c r="A944" s="552" t="s">
        <v>1720</v>
      </c>
      <c r="B944" s="557" t="s">
        <v>1721</v>
      </c>
      <c r="C944" s="554"/>
      <c r="D944" s="554">
        <v>0</v>
      </c>
      <c r="E944" s="263" t="str">
        <f ca="1" t="shared" si="14"/>
        <v/>
      </c>
      <c r="F944" s="555"/>
      <c r="W944" s="423"/>
    </row>
    <row r="945" s="421" customFormat="1" ht="18.75" customHeight="1" spans="1:23">
      <c r="A945" s="552" t="s">
        <v>1722</v>
      </c>
      <c r="B945" s="558" t="s">
        <v>95</v>
      </c>
      <c r="C945" s="554"/>
      <c r="D945" s="554">
        <v>0</v>
      </c>
      <c r="E945" s="263" t="str">
        <f ca="1" t="shared" si="14"/>
        <v/>
      </c>
      <c r="F945" s="555"/>
      <c r="W945" s="423"/>
    </row>
    <row r="946" s="421" customFormat="1" ht="18.75" customHeight="1" spans="1:23">
      <c r="A946" s="552" t="s">
        <v>1723</v>
      </c>
      <c r="B946" s="553" t="s">
        <v>97</v>
      </c>
      <c r="C946" s="554"/>
      <c r="D946" s="554">
        <v>0</v>
      </c>
      <c r="E946" s="263" t="str">
        <f ca="1" t="shared" si="14"/>
        <v/>
      </c>
      <c r="F946" s="555"/>
      <c r="W946" s="423"/>
    </row>
    <row r="947" s="421" customFormat="1" ht="18.75" customHeight="1" spans="1:23">
      <c r="A947" s="552" t="s">
        <v>1724</v>
      </c>
      <c r="B947" s="553" t="s">
        <v>99</v>
      </c>
      <c r="C947" s="554"/>
      <c r="D947" s="554">
        <v>0</v>
      </c>
      <c r="E947" s="263" t="str">
        <f ca="1" t="shared" si="14"/>
        <v/>
      </c>
      <c r="F947" s="555"/>
      <c r="W947" s="423"/>
    </row>
    <row r="948" s="421" customFormat="1" ht="18.75" customHeight="1" spans="1:23">
      <c r="A948" s="552" t="s">
        <v>1725</v>
      </c>
      <c r="B948" s="553" t="s">
        <v>1726</v>
      </c>
      <c r="C948" s="554"/>
      <c r="D948" s="554">
        <v>0</v>
      </c>
      <c r="E948" s="263" t="str">
        <f ca="1" t="shared" si="14"/>
        <v/>
      </c>
      <c r="F948" s="555"/>
      <c r="W948" s="423"/>
    </row>
    <row r="949" s="421" customFormat="1" ht="18.75" customHeight="1" spans="1:23">
      <c r="A949" s="552" t="s">
        <v>1727</v>
      </c>
      <c r="B949" s="558" t="s">
        <v>1728</v>
      </c>
      <c r="C949" s="554">
        <f>SUM(C950:C958)</f>
        <v>0</v>
      </c>
      <c r="D949" s="554">
        <v>0</v>
      </c>
      <c r="E949" s="263" t="str">
        <f ca="1" t="shared" si="14"/>
        <v/>
      </c>
      <c r="F949" s="555"/>
      <c r="W949" s="423"/>
    </row>
    <row r="950" s="421" customFormat="1" ht="18.75" customHeight="1" spans="1:23">
      <c r="A950" s="552" t="s">
        <v>1729</v>
      </c>
      <c r="B950" s="558" t="s">
        <v>1730</v>
      </c>
      <c r="C950" s="554"/>
      <c r="D950" s="554">
        <v>0</v>
      </c>
      <c r="E950" s="263" t="str">
        <f ca="1" t="shared" si="14"/>
        <v/>
      </c>
      <c r="F950" s="555"/>
      <c r="W950" s="423"/>
    </row>
    <row r="951" s="421" customFormat="1" ht="18.75" customHeight="1" spans="1:23">
      <c r="A951" s="552" t="s">
        <v>1731</v>
      </c>
      <c r="B951" s="553" t="s">
        <v>1732</v>
      </c>
      <c r="C951" s="554"/>
      <c r="D951" s="554">
        <v>0</v>
      </c>
      <c r="E951" s="263" t="str">
        <f ca="1" t="shared" si="14"/>
        <v/>
      </c>
      <c r="F951" s="555"/>
      <c r="W951" s="423"/>
    </row>
    <row r="952" s="421" customFormat="1" ht="18.75" customHeight="1" spans="1:23">
      <c r="A952" s="552" t="s">
        <v>1733</v>
      </c>
      <c r="B952" s="558" t="s">
        <v>1734</v>
      </c>
      <c r="C952" s="554"/>
      <c r="D952" s="554">
        <v>0</v>
      </c>
      <c r="E952" s="263" t="str">
        <f ca="1" t="shared" si="14"/>
        <v/>
      </c>
      <c r="F952" s="555"/>
      <c r="W952" s="423"/>
    </row>
    <row r="953" s="421" customFormat="1" ht="18.75" customHeight="1" spans="1:23">
      <c r="A953" s="552" t="s">
        <v>1735</v>
      </c>
      <c r="B953" s="553" t="s">
        <v>1736</v>
      </c>
      <c r="C953" s="554"/>
      <c r="D953" s="554">
        <v>0</v>
      </c>
      <c r="E953" s="263" t="str">
        <f ca="1" t="shared" si="14"/>
        <v/>
      </c>
      <c r="F953" s="555"/>
      <c r="W953" s="423"/>
    </row>
    <row r="954" s="421" customFormat="1" ht="18.75" customHeight="1" spans="1:23">
      <c r="A954" s="552" t="s">
        <v>1737</v>
      </c>
      <c r="B954" s="558" t="s">
        <v>1738</v>
      </c>
      <c r="C954" s="554"/>
      <c r="D954" s="554">
        <v>0</v>
      </c>
      <c r="E954" s="263" t="str">
        <f ca="1" t="shared" si="14"/>
        <v/>
      </c>
      <c r="F954" s="555"/>
      <c r="W954" s="423"/>
    </row>
    <row r="955" s="421" customFormat="1" ht="18.75" customHeight="1" spans="1:23">
      <c r="A955" s="552" t="s">
        <v>1739</v>
      </c>
      <c r="B955" s="558" t="s">
        <v>1740</v>
      </c>
      <c r="C955" s="554"/>
      <c r="D955" s="554">
        <v>0</v>
      </c>
      <c r="E955" s="263" t="str">
        <f ca="1" t="shared" si="14"/>
        <v/>
      </c>
      <c r="F955" s="555"/>
      <c r="W955" s="423"/>
    </row>
    <row r="956" s="421" customFormat="1" ht="18.75" customHeight="1" spans="1:23">
      <c r="A956" s="552" t="s">
        <v>1741</v>
      </c>
      <c r="B956" s="558" t="s">
        <v>1742</v>
      </c>
      <c r="C956" s="554"/>
      <c r="D956" s="554">
        <v>0</v>
      </c>
      <c r="E956" s="263" t="str">
        <f ca="1" t="shared" si="14"/>
        <v/>
      </c>
      <c r="F956" s="555"/>
      <c r="W956" s="423"/>
    </row>
    <row r="957" s="421" customFormat="1" ht="18.75" customHeight="1" spans="1:23">
      <c r="A957" s="552" t="s">
        <v>1743</v>
      </c>
      <c r="B957" s="553" t="s">
        <v>1744</v>
      </c>
      <c r="C957" s="554"/>
      <c r="D957" s="554">
        <v>0</v>
      </c>
      <c r="E957" s="263" t="str">
        <f ca="1" t="shared" si="14"/>
        <v/>
      </c>
      <c r="F957" s="555"/>
      <c r="W957" s="423"/>
    </row>
    <row r="958" s="421" customFormat="1" ht="18.75" customHeight="1" spans="1:23">
      <c r="A958" s="552" t="s">
        <v>1745</v>
      </c>
      <c r="B958" s="558" t="s">
        <v>1746</v>
      </c>
      <c r="C958" s="554"/>
      <c r="D958" s="554">
        <v>0</v>
      </c>
      <c r="E958" s="263" t="str">
        <f ca="1" t="shared" si="14"/>
        <v/>
      </c>
      <c r="F958" s="555"/>
      <c r="W958" s="423"/>
    </row>
    <row r="959" s="421" customFormat="1" ht="18.75" customHeight="1" spans="1:23">
      <c r="A959" s="552" t="s">
        <v>1747</v>
      </c>
      <c r="B959" s="553" t="s">
        <v>1748</v>
      </c>
      <c r="C959" s="554">
        <f>SUM(C960:C963)</f>
        <v>0</v>
      </c>
      <c r="D959" s="554">
        <v>0</v>
      </c>
      <c r="E959" s="263" t="str">
        <f ca="1" t="shared" si="14"/>
        <v/>
      </c>
      <c r="F959" s="555"/>
      <c r="W959" s="423"/>
    </row>
    <row r="960" s="421" customFormat="1" ht="18.75" customHeight="1" spans="1:23">
      <c r="A960" s="552" t="s">
        <v>1749</v>
      </c>
      <c r="B960" s="558" t="s">
        <v>1750</v>
      </c>
      <c r="C960" s="554"/>
      <c r="D960" s="554">
        <v>0</v>
      </c>
      <c r="E960" s="263" t="str">
        <f ca="1" t="shared" si="14"/>
        <v/>
      </c>
      <c r="F960" s="555"/>
      <c r="W960" s="423"/>
    </row>
    <row r="961" s="421" customFormat="1" ht="18.75" customHeight="1" spans="1:23">
      <c r="A961" s="552" t="s">
        <v>1751</v>
      </c>
      <c r="B961" s="558" t="s">
        <v>1752</v>
      </c>
      <c r="C961" s="554"/>
      <c r="D961" s="554">
        <v>0</v>
      </c>
      <c r="E961" s="263" t="str">
        <f ca="1" t="shared" si="14"/>
        <v/>
      </c>
      <c r="F961" s="555"/>
      <c r="W961" s="423"/>
    </row>
    <row r="962" s="421" customFormat="1" ht="18.75" customHeight="1" spans="1:23">
      <c r="A962" s="552" t="s">
        <v>1753</v>
      </c>
      <c r="B962" s="553" t="s">
        <v>1754</v>
      </c>
      <c r="C962" s="554"/>
      <c r="D962" s="554">
        <v>0</v>
      </c>
      <c r="E962" s="263" t="str">
        <f ca="1" t="shared" si="14"/>
        <v/>
      </c>
      <c r="F962" s="555"/>
      <c r="W962" s="423"/>
    </row>
    <row r="963" s="421" customFormat="1" ht="18.75" customHeight="1" spans="1:23">
      <c r="A963" s="552" t="s">
        <v>1755</v>
      </c>
      <c r="B963" s="558" t="s">
        <v>1756</v>
      </c>
      <c r="C963" s="554"/>
      <c r="D963" s="554">
        <v>0</v>
      </c>
      <c r="E963" s="263" t="str">
        <f ca="1" t="shared" si="14"/>
        <v/>
      </c>
      <c r="F963" s="555"/>
      <c r="W963" s="423"/>
    </row>
    <row r="964" s="421" customFormat="1" ht="18.75" customHeight="1" spans="1:23">
      <c r="A964" s="552" t="s">
        <v>1757</v>
      </c>
      <c r="B964" s="553" t="s">
        <v>1758</v>
      </c>
      <c r="C964" s="554">
        <f>SUM(C965:C970)</f>
        <v>0</v>
      </c>
      <c r="D964" s="554">
        <v>0</v>
      </c>
      <c r="E964" s="263" t="str">
        <f ca="1" t="shared" si="14"/>
        <v/>
      </c>
      <c r="F964" s="555"/>
      <c r="W964" s="423"/>
    </row>
    <row r="965" s="421" customFormat="1" ht="18.75" customHeight="1" spans="1:23">
      <c r="A965" s="552" t="s">
        <v>1759</v>
      </c>
      <c r="B965" s="553" t="s">
        <v>1760</v>
      </c>
      <c r="C965" s="554"/>
      <c r="D965" s="554">
        <v>0</v>
      </c>
      <c r="E965" s="263" t="str">
        <f ca="1" t="shared" si="14"/>
        <v/>
      </c>
      <c r="F965" s="555"/>
      <c r="W965" s="423"/>
    </row>
    <row r="966" s="421" customFormat="1" ht="18.75" customHeight="1" spans="1:23">
      <c r="A966" s="552" t="s">
        <v>1761</v>
      </c>
      <c r="B966" s="553" t="s">
        <v>1762</v>
      </c>
      <c r="C966" s="554"/>
      <c r="D966" s="554">
        <v>0</v>
      </c>
      <c r="E966" s="263" t="str">
        <f ca="1" t="shared" ref="E966:E1029" si="15">IFERROR(ROUND(D966/C966*100,2),"")</f>
        <v/>
      </c>
      <c r="F966" s="555"/>
      <c r="W966" s="423"/>
    </row>
    <row r="967" s="421" customFormat="1" ht="18.75" customHeight="1" spans="1:23">
      <c r="A967" s="552" t="s">
        <v>1763</v>
      </c>
      <c r="B967" s="553" t="s">
        <v>1705</v>
      </c>
      <c r="C967" s="554"/>
      <c r="D967" s="554">
        <v>0</v>
      </c>
      <c r="E967" s="263" t="str">
        <f ca="1" t="shared" si="15"/>
        <v/>
      </c>
      <c r="F967" s="555"/>
      <c r="W967" s="423"/>
    </row>
    <row r="968" s="421" customFormat="1" ht="18.75" customHeight="1" spans="1:23">
      <c r="A968" s="552" t="s">
        <v>1764</v>
      </c>
      <c r="B968" s="553" t="s">
        <v>1765</v>
      </c>
      <c r="C968" s="554"/>
      <c r="D968" s="554">
        <v>0</v>
      </c>
      <c r="E968" s="263" t="str">
        <f ca="1" t="shared" si="15"/>
        <v/>
      </c>
      <c r="F968" s="555"/>
      <c r="W968" s="423"/>
    </row>
    <row r="969" s="421" customFormat="1" ht="18.75" customHeight="1" spans="1:23">
      <c r="A969" s="552" t="s">
        <v>1766</v>
      </c>
      <c r="B969" s="558" t="s">
        <v>1767</v>
      </c>
      <c r="C969" s="554"/>
      <c r="D969" s="554">
        <v>0</v>
      </c>
      <c r="E969" s="263" t="str">
        <f ca="1" t="shared" si="15"/>
        <v/>
      </c>
      <c r="F969" s="555"/>
      <c r="W969" s="423"/>
    </row>
    <row r="970" s="421" customFormat="1" ht="18.75" customHeight="1" spans="1:23">
      <c r="A970" s="552" t="s">
        <v>1768</v>
      </c>
      <c r="B970" s="558" t="s">
        <v>1769</v>
      </c>
      <c r="C970" s="554"/>
      <c r="D970" s="554">
        <v>0</v>
      </c>
      <c r="E970" s="263" t="str">
        <f ca="1" t="shared" si="15"/>
        <v/>
      </c>
      <c r="F970" s="555"/>
      <c r="W970" s="423"/>
    </row>
    <row r="971" s="421" customFormat="1" ht="18.75" customHeight="1" spans="1:23">
      <c r="A971" s="552" t="s">
        <v>1770</v>
      </c>
      <c r="B971" s="557" t="s">
        <v>1771</v>
      </c>
      <c r="C971" s="554">
        <v>467</v>
      </c>
      <c r="D971" s="554">
        <v>529</v>
      </c>
      <c r="E971" s="263">
        <f ca="1" t="shared" si="15"/>
        <v>113.28</v>
      </c>
      <c r="F971" s="555"/>
      <c r="W971" s="423"/>
    </row>
    <row r="972" s="421" customFormat="1" ht="18.75" customHeight="1" spans="1:23">
      <c r="A972" s="552" t="s">
        <v>1772</v>
      </c>
      <c r="B972" s="558" t="s">
        <v>95</v>
      </c>
      <c r="C972" s="554"/>
      <c r="D972" s="554">
        <v>0</v>
      </c>
      <c r="E972" s="263" t="str">
        <f ca="1" t="shared" si="15"/>
        <v/>
      </c>
      <c r="F972" s="555"/>
      <c r="W972" s="423"/>
    </row>
    <row r="973" s="421" customFormat="1" ht="18.75" customHeight="1" spans="1:23">
      <c r="A973" s="552" t="s">
        <v>1773</v>
      </c>
      <c r="B973" s="553" t="s">
        <v>97</v>
      </c>
      <c r="C973" s="554"/>
      <c r="D973" s="554">
        <v>0</v>
      </c>
      <c r="E973" s="263" t="str">
        <f ca="1" t="shared" si="15"/>
        <v/>
      </c>
      <c r="F973" s="555"/>
      <c r="W973" s="423"/>
    </row>
    <row r="974" s="421" customFormat="1" ht="18.75" customHeight="1" spans="1:23">
      <c r="A974" s="552" t="s">
        <v>1774</v>
      </c>
      <c r="B974" s="553" t="s">
        <v>99</v>
      </c>
      <c r="C974" s="554"/>
      <c r="D974" s="554">
        <v>0</v>
      </c>
      <c r="E974" s="263" t="str">
        <f ca="1" t="shared" si="15"/>
        <v/>
      </c>
      <c r="F974" s="555"/>
      <c r="W974" s="423"/>
    </row>
    <row r="975" s="421" customFormat="1" ht="18.75" customHeight="1" spans="1:23">
      <c r="A975" s="552" t="s">
        <v>1775</v>
      </c>
      <c r="B975" s="553" t="s">
        <v>1776</v>
      </c>
      <c r="C975" s="554"/>
      <c r="D975" s="554">
        <v>0</v>
      </c>
      <c r="E975" s="263" t="str">
        <f ca="1" t="shared" si="15"/>
        <v/>
      </c>
      <c r="F975" s="555"/>
      <c r="W975" s="423"/>
    </row>
    <row r="976" s="421" customFormat="1" ht="18.75" customHeight="1" spans="1:23">
      <c r="A976" s="552" t="s">
        <v>1777</v>
      </c>
      <c r="B976" s="553" t="s">
        <v>1778</v>
      </c>
      <c r="C976" s="554">
        <f>SUM(C977:C978)</f>
        <v>0</v>
      </c>
      <c r="D976" s="554">
        <v>0</v>
      </c>
      <c r="E976" s="263" t="str">
        <f ca="1" t="shared" si="15"/>
        <v/>
      </c>
      <c r="F976" s="555"/>
      <c r="W976" s="423"/>
    </row>
    <row r="977" s="421" customFormat="1" ht="18.75" customHeight="1" spans="1:23">
      <c r="A977" s="552" t="s">
        <v>1779</v>
      </c>
      <c r="B977" s="553" t="s">
        <v>1780</v>
      </c>
      <c r="C977" s="554"/>
      <c r="D977" s="554">
        <v>0</v>
      </c>
      <c r="E977" s="263" t="str">
        <f ca="1" t="shared" si="15"/>
        <v/>
      </c>
      <c r="F977" s="555"/>
      <c r="W977" s="423"/>
    </row>
    <row r="978" s="421" customFormat="1" ht="18.75" customHeight="1" spans="1:23">
      <c r="A978" s="552" t="s">
        <v>1781</v>
      </c>
      <c r="B978" s="558" t="s">
        <v>1782</v>
      </c>
      <c r="C978" s="554"/>
      <c r="D978" s="554">
        <v>0</v>
      </c>
      <c r="E978" s="263" t="str">
        <f ca="1" t="shared" si="15"/>
        <v/>
      </c>
      <c r="F978" s="555"/>
      <c r="W978" s="423"/>
    </row>
    <row r="979" s="421" customFormat="1" ht="18.75" customHeight="1" spans="1:23">
      <c r="A979" s="552" t="s">
        <v>1783</v>
      </c>
      <c r="B979" s="553" t="s">
        <v>1784</v>
      </c>
      <c r="C979" s="554"/>
      <c r="D979" s="554">
        <v>0</v>
      </c>
      <c r="E979" s="263" t="str">
        <f ca="1" t="shared" si="15"/>
        <v/>
      </c>
      <c r="F979" s="555"/>
      <c r="W979" s="423"/>
    </row>
    <row r="980" s="421" customFormat="1" ht="18.75" customHeight="1" spans="1:23">
      <c r="A980" s="552" t="s">
        <v>1785</v>
      </c>
      <c r="B980" s="553" t="s">
        <v>1786</v>
      </c>
      <c r="C980" s="554"/>
      <c r="D980" s="554">
        <v>0</v>
      </c>
      <c r="E980" s="263" t="str">
        <f ca="1" t="shared" si="15"/>
        <v/>
      </c>
      <c r="F980" s="555"/>
      <c r="W980" s="423"/>
    </row>
    <row r="981" s="421" customFormat="1" ht="18.75" customHeight="1" spans="1:23">
      <c r="A981" s="552" t="s">
        <v>1787</v>
      </c>
      <c r="B981" s="558" t="s">
        <v>1788</v>
      </c>
      <c r="C981" s="554">
        <v>467</v>
      </c>
      <c r="D981" s="554">
        <v>529</v>
      </c>
      <c r="E981" s="263">
        <f ca="1" t="shared" si="15"/>
        <v>113.28</v>
      </c>
      <c r="F981" s="555"/>
      <c r="W981" s="423"/>
    </row>
    <row r="982" s="421" customFormat="1" ht="18.75" customHeight="1" spans="1:23">
      <c r="A982" s="552" t="s">
        <v>1789</v>
      </c>
      <c r="B982" s="557" t="s">
        <v>1790</v>
      </c>
      <c r="C982" s="554">
        <v>341</v>
      </c>
      <c r="D982" s="554">
        <v>430</v>
      </c>
      <c r="E982" s="263">
        <f ca="1" t="shared" si="15"/>
        <v>126.1</v>
      </c>
      <c r="F982" s="555"/>
      <c r="W982" s="423"/>
    </row>
    <row r="983" s="421" customFormat="1" ht="18.75" customHeight="1" spans="1:23">
      <c r="A983" s="552" t="s">
        <v>1791</v>
      </c>
      <c r="B983" s="558" t="s">
        <v>95</v>
      </c>
      <c r="C983" s="554"/>
      <c r="D983" s="554">
        <v>0</v>
      </c>
      <c r="E983" s="263" t="str">
        <f ca="1" t="shared" si="15"/>
        <v/>
      </c>
      <c r="F983" s="555"/>
      <c r="W983" s="423"/>
    </row>
    <row r="984" s="421" customFormat="1" ht="18.75" customHeight="1" spans="1:23">
      <c r="A984" s="552" t="s">
        <v>1792</v>
      </c>
      <c r="B984" s="553" t="s">
        <v>97</v>
      </c>
      <c r="C984" s="554"/>
      <c r="D984" s="554">
        <v>0</v>
      </c>
      <c r="E984" s="263" t="str">
        <f ca="1" t="shared" si="15"/>
        <v/>
      </c>
      <c r="F984" s="555"/>
      <c r="W984" s="423"/>
    </row>
    <row r="985" s="421" customFormat="1" ht="18.75" customHeight="1" spans="1:23">
      <c r="A985" s="552" t="s">
        <v>1793</v>
      </c>
      <c r="B985" s="553" t="s">
        <v>99</v>
      </c>
      <c r="C985" s="554"/>
      <c r="D985" s="554">
        <v>0</v>
      </c>
      <c r="E985" s="263" t="str">
        <f ca="1" t="shared" si="15"/>
        <v/>
      </c>
      <c r="F985" s="555"/>
      <c r="W985" s="423"/>
    </row>
    <row r="986" s="421" customFormat="1" ht="18.75" customHeight="1" spans="1:23">
      <c r="A986" s="552" t="s">
        <v>1794</v>
      </c>
      <c r="B986" s="558" t="s">
        <v>1795</v>
      </c>
      <c r="C986" s="554"/>
      <c r="D986" s="554">
        <v>99</v>
      </c>
      <c r="E986" s="263" t="str">
        <f ca="1" t="shared" si="15"/>
        <v/>
      </c>
      <c r="F986" s="555"/>
      <c r="W986" s="423"/>
    </row>
    <row r="987" s="421" customFormat="1" ht="18.75" customHeight="1" spans="1:23">
      <c r="A987" s="552" t="s">
        <v>1796</v>
      </c>
      <c r="B987" s="558" t="s">
        <v>1797</v>
      </c>
      <c r="C987" s="554"/>
      <c r="D987" s="554">
        <v>210</v>
      </c>
      <c r="E987" s="263" t="str">
        <f ca="1" t="shared" si="15"/>
        <v/>
      </c>
      <c r="F987" s="555"/>
      <c r="W987" s="423"/>
    </row>
    <row r="988" s="421" customFormat="1" ht="18.75" customHeight="1" spans="1:23">
      <c r="A988" s="552" t="s">
        <v>1798</v>
      </c>
      <c r="B988" s="558" t="s">
        <v>1799</v>
      </c>
      <c r="C988" s="554"/>
      <c r="D988" s="554">
        <v>1</v>
      </c>
      <c r="E988" s="263" t="str">
        <f ca="1" t="shared" si="15"/>
        <v/>
      </c>
      <c r="F988" s="555"/>
      <c r="W988" s="423"/>
    </row>
    <row r="989" s="421" customFormat="1" ht="18.75" customHeight="1" spans="1:23">
      <c r="A989" s="552" t="s">
        <v>1800</v>
      </c>
      <c r="B989" s="558" t="s">
        <v>1801</v>
      </c>
      <c r="C989" s="554"/>
      <c r="D989" s="554">
        <v>0</v>
      </c>
      <c r="E989" s="263" t="str">
        <f ca="1" t="shared" si="15"/>
        <v/>
      </c>
      <c r="F989" s="555"/>
      <c r="W989" s="423"/>
    </row>
    <row r="990" s="421" customFormat="1" ht="18.75" customHeight="1" spans="1:23">
      <c r="A990" s="552" t="s">
        <v>1802</v>
      </c>
      <c r="B990" s="553" t="s">
        <v>1803</v>
      </c>
      <c r="C990" s="554"/>
      <c r="D990" s="554">
        <v>0</v>
      </c>
      <c r="E990" s="263" t="str">
        <f ca="1" t="shared" si="15"/>
        <v/>
      </c>
      <c r="F990" s="555"/>
      <c r="W990" s="423"/>
    </row>
    <row r="991" s="421" customFormat="1" ht="18.75" customHeight="1" spans="1:23">
      <c r="A991" s="552" t="s">
        <v>1804</v>
      </c>
      <c r="B991" s="553" t="s">
        <v>1805</v>
      </c>
      <c r="C991" s="554"/>
      <c r="D991" s="554">
        <v>0</v>
      </c>
      <c r="E991" s="263" t="str">
        <f ca="1" t="shared" si="15"/>
        <v/>
      </c>
      <c r="F991" s="555"/>
      <c r="W991" s="423"/>
    </row>
    <row r="992" s="421" customFormat="1" ht="18.75" customHeight="1" spans="1:23">
      <c r="A992" s="552" t="s">
        <v>1806</v>
      </c>
      <c r="B992" s="558" t="s">
        <v>1807</v>
      </c>
      <c r="C992" s="554">
        <v>341</v>
      </c>
      <c r="D992" s="554">
        <v>120</v>
      </c>
      <c r="E992" s="263">
        <f ca="1" t="shared" si="15"/>
        <v>35.19</v>
      </c>
      <c r="F992" s="555"/>
      <c r="W992" s="423"/>
    </row>
    <row r="993" s="421" customFormat="1" ht="18.75" customHeight="1" spans="1:23">
      <c r="A993" s="552" t="s">
        <v>1808</v>
      </c>
      <c r="B993" s="557" t="s">
        <v>1809</v>
      </c>
      <c r="C993" s="554"/>
      <c r="D993" s="554">
        <v>0</v>
      </c>
      <c r="E993" s="263" t="str">
        <f ca="1" t="shared" si="15"/>
        <v/>
      </c>
      <c r="F993" s="555"/>
      <c r="W993" s="423"/>
    </row>
    <row r="994" s="421" customFormat="1" ht="18.75" customHeight="1" spans="1:23">
      <c r="A994" s="552" t="s">
        <v>1810</v>
      </c>
      <c r="B994" s="558" t="s">
        <v>894</v>
      </c>
      <c r="C994" s="554"/>
      <c r="D994" s="554">
        <v>0</v>
      </c>
      <c r="E994" s="263" t="str">
        <f ca="1" t="shared" si="15"/>
        <v/>
      </c>
      <c r="F994" s="555"/>
      <c r="W994" s="423"/>
    </row>
    <row r="995" s="421" customFormat="1" ht="18.75" customHeight="1" spans="1:23">
      <c r="A995" s="552" t="s">
        <v>1811</v>
      </c>
      <c r="B995" s="553" t="s">
        <v>1812</v>
      </c>
      <c r="C995" s="554"/>
      <c r="D995" s="554">
        <v>0</v>
      </c>
      <c r="E995" s="263" t="str">
        <f ca="1" t="shared" si="15"/>
        <v/>
      </c>
      <c r="F995" s="555"/>
      <c r="W995" s="423"/>
    </row>
    <row r="996" s="421" customFormat="1" ht="18.75" customHeight="1" spans="1:23">
      <c r="A996" s="552" t="s">
        <v>1813</v>
      </c>
      <c r="B996" s="553" t="s">
        <v>1814</v>
      </c>
      <c r="C996" s="554"/>
      <c r="D996" s="554">
        <v>0</v>
      </c>
      <c r="E996" s="263" t="str">
        <f ca="1" t="shared" si="15"/>
        <v/>
      </c>
      <c r="F996" s="555"/>
      <c r="W996" s="423"/>
    </row>
    <row r="997" s="421" customFormat="1" ht="18.75" customHeight="1" spans="1:23">
      <c r="A997" s="552" t="s">
        <v>1815</v>
      </c>
      <c r="B997" s="553" t="s">
        <v>1816</v>
      </c>
      <c r="C997" s="554"/>
      <c r="D997" s="554">
        <v>0</v>
      </c>
      <c r="E997" s="263" t="str">
        <f ca="1" t="shared" si="15"/>
        <v/>
      </c>
      <c r="F997" s="555"/>
      <c r="W997" s="423"/>
    </row>
    <row r="998" s="421" customFormat="1" ht="18.75" customHeight="1" spans="1:23">
      <c r="A998" s="552" t="s">
        <v>1817</v>
      </c>
      <c r="B998" s="558" t="s">
        <v>1818</v>
      </c>
      <c r="C998" s="554"/>
      <c r="D998" s="554">
        <v>0</v>
      </c>
      <c r="E998" s="263" t="str">
        <f ca="1" t="shared" si="15"/>
        <v/>
      </c>
      <c r="F998" s="555"/>
      <c r="W998" s="423"/>
    </row>
    <row r="999" s="421" customFormat="1" ht="18.75" customHeight="1" spans="1:23">
      <c r="A999" s="552" t="s">
        <v>1819</v>
      </c>
      <c r="B999" s="557" t="s">
        <v>1820</v>
      </c>
      <c r="C999" s="554"/>
      <c r="D999" s="554">
        <v>1</v>
      </c>
      <c r="E999" s="263" t="str">
        <f ca="1" t="shared" si="15"/>
        <v/>
      </c>
      <c r="F999" s="555"/>
      <c r="W999" s="423"/>
    </row>
    <row r="1000" s="421" customFormat="1" ht="18.75" customHeight="1" spans="1:23">
      <c r="A1000" s="552" t="s">
        <v>1821</v>
      </c>
      <c r="B1000" s="553" t="s">
        <v>1822</v>
      </c>
      <c r="C1000" s="554"/>
      <c r="D1000" s="554">
        <v>0</v>
      </c>
      <c r="E1000" s="263" t="str">
        <f ca="1" t="shared" si="15"/>
        <v/>
      </c>
      <c r="F1000" s="555"/>
      <c r="W1000" s="423"/>
    </row>
    <row r="1001" s="421" customFormat="1" ht="18.75" customHeight="1" spans="1:23">
      <c r="A1001" s="552" t="s">
        <v>1823</v>
      </c>
      <c r="B1001" s="553" t="s">
        <v>1824</v>
      </c>
      <c r="C1001" s="554"/>
      <c r="D1001" s="554">
        <v>0</v>
      </c>
      <c r="E1001" s="263" t="str">
        <f ca="1" t="shared" si="15"/>
        <v/>
      </c>
      <c r="F1001" s="555"/>
      <c r="W1001" s="423"/>
    </row>
    <row r="1002" s="421" customFormat="1" ht="18.75" customHeight="1" spans="1:23">
      <c r="A1002" s="552" t="s">
        <v>1825</v>
      </c>
      <c r="B1002" s="558" t="s">
        <v>1826</v>
      </c>
      <c r="C1002" s="554"/>
      <c r="D1002" s="554">
        <v>1</v>
      </c>
      <c r="E1002" s="263" t="str">
        <f ca="1" t="shared" si="15"/>
        <v/>
      </c>
      <c r="F1002" s="555"/>
      <c r="W1002" s="423"/>
    </row>
    <row r="1003" s="421" customFormat="1" ht="18.75" customHeight="1" spans="1:23">
      <c r="A1003" s="552" t="s">
        <v>1827</v>
      </c>
      <c r="B1003" s="553" t="s">
        <v>1828</v>
      </c>
      <c r="C1003" s="554"/>
      <c r="D1003" s="554">
        <v>0</v>
      </c>
      <c r="E1003" s="263" t="str">
        <f ca="1" t="shared" si="15"/>
        <v/>
      </c>
      <c r="F1003" s="555"/>
      <c r="W1003" s="423"/>
    </row>
    <row r="1004" s="421" customFormat="1" ht="18.75" customHeight="1" spans="1:23">
      <c r="A1004" s="552" t="s">
        <v>1829</v>
      </c>
      <c r="B1004" s="553" t="s">
        <v>1830</v>
      </c>
      <c r="C1004" s="554"/>
      <c r="D1004" s="554">
        <v>0</v>
      </c>
      <c r="E1004" s="263" t="str">
        <f ca="1" t="shared" si="15"/>
        <v/>
      </c>
      <c r="F1004" s="555"/>
      <c r="W1004" s="423"/>
    </row>
    <row r="1005" s="421" customFormat="1" ht="18.75" customHeight="1" spans="1:23">
      <c r="A1005" s="552" t="s">
        <v>1831</v>
      </c>
      <c r="B1005" s="553" t="s">
        <v>1832</v>
      </c>
      <c r="C1005" s="554"/>
      <c r="D1005" s="554">
        <v>0</v>
      </c>
      <c r="E1005" s="263" t="str">
        <f ca="1" t="shared" si="15"/>
        <v/>
      </c>
      <c r="F1005" s="555"/>
      <c r="W1005" s="423"/>
    </row>
    <row r="1006" s="421" customFormat="1" ht="18.75" customHeight="1" spans="1:23">
      <c r="A1006" s="552" t="s">
        <v>1833</v>
      </c>
      <c r="B1006" s="557" t="s">
        <v>1834</v>
      </c>
      <c r="C1006" s="554">
        <f>SUM(C1007:C1010)</f>
        <v>0</v>
      </c>
      <c r="D1006" s="554">
        <v>7</v>
      </c>
      <c r="E1006" s="263" t="str">
        <f ca="1" t="shared" si="15"/>
        <v/>
      </c>
      <c r="F1006" s="555"/>
      <c r="W1006" s="423"/>
    </row>
    <row r="1007" s="421" customFormat="1" ht="18.75" customHeight="1" spans="1:23">
      <c r="A1007" s="552" t="s">
        <v>1835</v>
      </c>
      <c r="B1007" s="553" t="s">
        <v>1836</v>
      </c>
      <c r="C1007" s="554"/>
      <c r="D1007" s="554">
        <v>0</v>
      </c>
      <c r="E1007" s="263" t="str">
        <f ca="1" t="shared" si="15"/>
        <v/>
      </c>
      <c r="F1007" s="555"/>
      <c r="W1007" s="423"/>
    </row>
    <row r="1008" s="421" customFormat="1" ht="18.75" customHeight="1" spans="1:23">
      <c r="A1008" s="552" t="s">
        <v>1837</v>
      </c>
      <c r="B1008" s="553" t="s">
        <v>1838</v>
      </c>
      <c r="C1008" s="554"/>
      <c r="D1008" s="554">
        <v>0</v>
      </c>
      <c r="E1008" s="263" t="str">
        <f ca="1" t="shared" si="15"/>
        <v/>
      </c>
      <c r="F1008" s="555"/>
      <c r="W1008" s="423"/>
    </row>
    <row r="1009" s="421" customFormat="1" ht="18.75" customHeight="1" spans="1:23">
      <c r="A1009" s="552" t="s">
        <v>1839</v>
      </c>
      <c r="B1009" s="558" t="s">
        <v>1840</v>
      </c>
      <c r="C1009" s="554"/>
      <c r="D1009" s="554">
        <v>7</v>
      </c>
      <c r="E1009" s="263" t="str">
        <f ca="1" t="shared" si="15"/>
        <v/>
      </c>
      <c r="F1009" s="555"/>
      <c r="W1009" s="423"/>
    </row>
    <row r="1010" s="421" customFormat="1" ht="18.75" customHeight="1" spans="1:23">
      <c r="A1010" s="552" t="s">
        <v>1841</v>
      </c>
      <c r="B1010" s="558" t="s">
        <v>1842</v>
      </c>
      <c r="C1010" s="554"/>
      <c r="D1010" s="554">
        <v>0</v>
      </c>
      <c r="E1010" s="263" t="str">
        <f ca="1" t="shared" si="15"/>
        <v/>
      </c>
      <c r="F1010" s="555"/>
      <c r="W1010" s="423"/>
    </row>
    <row r="1011" s="421" customFormat="1" ht="18.75" customHeight="1" spans="1:23">
      <c r="A1011" s="552" t="s">
        <v>1843</v>
      </c>
      <c r="B1011" s="553" t="s">
        <v>1844</v>
      </c>
      <c r="C1011" s="554">
        <f>SUM(C1012:C1024)</f>
        <v>0</v>
      </c>
      <c r="D1011" s="554">
        <v>0</v>
      </c>
      <c r="E1011" s="263" t="str">
        <f ca="1" t="shared" si="15"/>
        <v/>
      </c>
      <c r="F1011" s="555"/>
      <c r="W1011" s="423"/>
    </row>
    <row r="1012" s="421" customFormat="1" ht="18.75" customHeight="1" spans="1:23">
      <c r="A1012" s="552" t="s">
        <v>1845</v>
      </c>
      <c r="B1012" s="558" t="s">
        <v>1846</v>
      </c>
      <c r="C1012" s="554"/>
      <c r="D1012" s="554">
        <v>0</v>
      </c>
      <c r="E1012" s="263" t="str">
        <f ca="1" t="shared" si="15"/>
        <v/>
      </c>
      <c r="F1012" s="555"/>
      <c r="W1012" s="423"/>
    </row>
    <row r="1013" s="421" customFormat="1" ht="18.75" customHeight="1" spans="1:23">
      <c r="A1013" s="552" t="s">
        <v>1847</v>
      </c>
      <c r="B1013" s="557" t="s">
        <v>1848</v>
      </c>
      <c r="C1013" s="554"/>
      <c r="D1013" s="554">
        <v>0</v>
      </c>
      <c r="E1013" s="263" t="str">
        <f ca="1" t="shared" si="15"/>
        <v/>
      </c>
      <c r="F1013" s="555"/>
      <c r="W1013" s="423"/>
    </row>
    <row r="1014" s="421" customFormat="1" ht="18.75" customHeight="1" spans="1:23">
      <c r="A1014" s="552" t="s">
        <v>1849</v>
      </c>
      <c r="B1014" s="558" t="s">
        <v>1850</v>
      </c>
      <c r="C1014" s="554"/>
      <c r="D1014" s="554">
        <v>0</v>
      </c>
      <c r="E1014" s="263" t="str">
        <f ca="1" t="shared" si="15"/>
        <v/>
      </c>
      <c r="F1014" s="555"/>
      <c r="W1014" s="423"/>
    </row>
    <row r="1015" s="421" customFormat="1" ht="18.75" customHeight="1" spans="1:23">
      <c r="A1015" s="552" t="s">
        <v>1851</v>
      </c>
      <c r="B1015" s="553" t="s">
        <v>1852</v>
      </c>
      <c r="C1015" s="554"/>
      <c r="D1015" s="554">
        <v>0</v>
      </c>
      <c r="E1015" s="263" t="str">
        <f ca="1" t="shared" si="15"/>
        <v/>
      </c>
      <c r="F1015" s="555"/>
      <c r="W1015" s="423"/>
    </row>
    <row r="1016" s="421" customFormat="1" ht="18.75" customHeight="1" spans="1:23">
      <c r="A1016" s="552" t="s">
        <v>1853</v>
      </c>
      <c r="B1016" s="553" t="s">
        <v>1854</v>
      </c>
      <c r="C1016" s="554"/>
      <c r="D1016" s="554">
        <v>0</v>
      </c>
      <c r="E1016" s="263" t="str">
        <f ca="1" t="shared" si="15"/>
        <v/>
      </c>
      <c r="F1016" s="555"/>
      <c r="W1016" s="423"/>
    </row>
    <row r="1017" s="421" customFormat="1" ht="18.75" customHeight="1" spans="1:23">
      <c r="A1017" s="552" t="s">
        <v>1855</v>
      </c>
      <c r="B1017" s="557" t="s">
        <v>1856</v>
      </c>
      <c r="C1017" s="554"/>
      <c r="D1017" s="554">
        <v>0</v>
      </c>
      <c r="E1017" s="263" t="str">
        <f ca="1" t="shared" si="15"/>
        <v/>
      </c>
      <c r="F1017" s="555"/>
      <c r="W1017" s="423"/>
    </row>
    <row r="1018" s="421" customFormat="1" ht="18.75" customHeight="1" spans="1:23">
      <c r="A1018" s="552" t="s">
        <v>1857</v>
      </c>
      <c r="B1018" s="553" t="s">
        <v>1858</v>
      </c>
      <c r="C1018" s="554"/>
      <c r="D1018" s="554">
        <v>0</v>
      </c>
      <c r="E1018" s="263" t="str">
        <f ca="1" t="shared" si="15"/>
        <v/>
      </c>
      <c r="F1018" s="555"/>
      <c r="W1018" s="423"/>
    </row>
    <row r="1019" s="421" customFormat="1" ht="18.75" customHeight="1" spans="1:23">
      <c r="A1019" s="552" t="s">
        <v>1859</v>
      </c>
      <c r="B1019" s="558" t="s">
        <v>1856</v>
      </c>
      <c r="C1019" s="554"/>
      <c r="D1019" s="554">
        <v>0</v>
      </c>
      <c r="E1019" s="263" t="str">
        <f ca="1" t="shared" si="15"/>
        <v/>
      </c>
      <c r="F1019" s="555"/>
      <c r="W1019" s="423"/>
    </row>
    <row r="1020" s="421" customFormat="1" ht="18.75" customHeight="1" spans="1:23">
      <c r="A1020" s="552" t="s">
        <v>1860</v>
      </c>
      <c r="B1020" s="553" t="s">
        <v>62</v>
      </c>
      <c r="C1020" s="554"/>
      <c r="D1020" s="554">
        <v>930</v>
      </c>
      <c r="E1020" s="263" t="str">
        <f ca="1" t="shared" si="15"/>
        <v/>
      </c>
      <c r="F1020" s="555"/>
      <c r="W1020" s="423"/>
    </row>
    <row r="1021" s="421" customFormat="1" ht="18.75" customHeight="1" spans="1:23">
      <c r="A1021" s="552" t="s">
        <v>1861</v>
      </c>
      <c r="B1021" s="557" t="s">
        <v>1862</v>
      </c>
      <c r="C1021" s="554"/>
      <c r="D1021" s="554">
        <v>0</v>
      </c>
      <c r="E1021" s="263" t="str">
        <f ca="1" t="shared" si="15"/>
        <v/>
      </c>
      <c r="F1021" s="555"/>
      <c r="W1021" s="423"/>
    </row>
    <row r="1022" s="421" customFormat="1" ht="18.75" customHeight="1" spans="1:23">
      <c r="A1022" s="552" t="s">
        <v>1863</v>
      </c>
      <c r="B1022" s="558" t="s">
        <v>95</v>
      </c>
      <c r="C1022" s="554"/>
      <c r="D1022" s="554">
        <v>0</v>
      </c>
      <c r="E1022" s="263" t="str">
        <f ca="1" t="shared" si="15"/>
        <v/>
      </c>
      <c r="F1022" s="555"/>
      <c r="W1022" s="423"/>
    </row>
    <row r="1023" s="421" customFormat="1" ht="18.75" customHeight="1" spans="1:23">
      <c r="A1023" s="552" t="s">
        <v>1864</v>
      </c>
      <c r="B1023" s="558" t="s">
        <v>97</v>
      </c>
      <c r="C1023" s="554"/>
      <c r="D1023" s="554">
        <v>0</v>
      </c>
      <c r="E1023" s="263" t="str">
        <f ca="1" t="shared" si="15"/>
        <v/>
      </c>
      <c r="F1023" s="555"/>
      <c r="W1023" s="423"/>
    </row>
    <row r="1024" s="421" customFormat="1" ht="18.75" customHeight="1" spans="1:23">
      <c r="A1024" s="552" t="s">
        <v>1865</v>
      </c>
      <c r="B1024" s="553" t="s">
        <v>99</v>
      </c>
      <c r="C1024" s="554"/>
      <c r="D1024" s="554">
        <v>0</v>
      </c>
      <c r="E1024" s="263" t="str">
        <f ca="1" t="shared" si="15"/>
        <v/>
      </c>
      <c r="F1024" s="555"/>
      <c r="W1024" s="423"/>
    </row>
    <row r="1025" s="421" customFormat="1" ht="18.75" customHeight="1" spans="1:23">
      <c r="A1025" s="552" t="s">
        <v>1866</v>
      </c>
      <c r="B1025" s="558" t="s">
        <v>1867</v>
      </c>
      <c r="C1025" s="554">
        <f>SUM(C1026:C1032)</f>
        <v>0</v>
      </c>
      <c r="D1025" s="554">
        <v>0</v>
      </c>
      <c r="E1025" s="263" t="str">
        <f ca="1" t="shared" si="15"/>
        <v/>
      </c>
      <c r="F1025" s="555"/>
      <c r="W1025" s="423"/>
    </row>
    <row r="1026" s="421" customFormat="1" ht="18.75" customHeight="1" spans="1:23">
      <c r="A1026" s="552" t="s">
        <v>1868</v>
      </c>
      <c r="B1026" s="558" t="s">
        <v>1869</v>
      </c>
      <c r="C1026" s="554"/>
      <c r="D1026" s="554">
        <v>0</v>
      </c>
      <c r="E1026" s="263" t="str">
        <f ca="1" t="shared" si="15"/>
        <v/>
      </c>
      <c r="F1026" s="555"/>
      <c r="W1026" s="423"/>
    </row>
    <row r="1027" s="421" customFormat="1" ht="18.75" customHeight="1" spans="1:23">
      <c r="A1027" s="552" t="s">
        <v>1870</v>
      </c>
      <c r="B1027" s="558" t="s">
        <v>1871</v>
      </c>
      <c r="C1027" s="554"/>
      <c r="D1027" s="554">
        <v>0</v>
      </c>
      <c r="E1027" s="263" t="str">
        <f ca="1" t="shared" si="15"/>
        <v/>
      </c>
      <c r="F1027" s="555"/>
      <c r="W1027" s="423"/>
    </row>
    <row r="1028" s="421" customFormat="1" ht="18.75" customHeight="1" spans="1:23">
      <c r="A1028" s="552" t="s">
        <v>1872</v>
      </c>
      <c r="B1028" s="553" t="s">
        <v>1873</v>
      </c>
      <c r="C1028" s="554"/>
      <c r="D1028" s="554">
        <v>0</v>
      </c>
      <c r="E1028" s="263" t="str">
        <f ca="1" t="shared" si="15"/>
        <v/>
      </c>
      <c r="F1028" s="555"/>
      <c r="W1028" s="423"/>
    </row>
    <row r="1029" s="421" customFormat="1" ht="18.75" customHeight="1" spans="1:23">
      <c r="A1029" s="552" t="s">
        <v>1874</v>
      </c>
      <c r="B1029" s="553" t="s">
        <v>1875</v>
      </c>
      <c r="C1029" s="554"/>
      <c r="D1029" s="554">
        <v>0</v>
      </c>
      <c r="E1029" s="263" t="str">
        <f ca="1" t="shared" si="15"/>
        <v/>
      </c>
      <c r="F1029" s="555"/>
      <c r="W1029" s="423"/>
    </row>
    <row r="1030" s="421" customFormat="1" ht="18.75" customHeight="1" spans="1:23">
      <c r="A1030" s="552" t="s">
        <v>1876</v>
      </c>
      <c r="B1030" s="558" t="s">
        <v>1877</v>
      </c>
      <c r="C1030" s="554"/>
      <c r="D1030" s="554">
        <v>0</v>
      </c>
      <c r="E1030" s="263" t="str">
        <f ca="1" t="shared" ref="E1030:E1093" si="16">IFERROR(ROUND(D1030/C1030*100,2),"")</f>
        <v/>
      </c>
      <c r="F1030" s="555"/>
      <c r="W1030" s="423"/>
    </row>
    <row r="1031" s="421" customFormat="1" ht="18.75" customHeight="1" spans="1:23">
      <c r="A1031" s="552" t="s">
        <v>1878</v>
      </c>
      <c r="B1031" s="553" t="s">
        <v>1879</v>
      </c>
      <c r="C1031" s="554"/>
      <c r="D1031" s="554">
        <v>0</v>
      </c>
      <c r="E1031" s="263" t="str">
        <f ca="1" t="shared" si="16"/>
        <v/>
      </c>
      <c r="F1031" s="555"/>
      <c r="W1031" s="423"/>
    </row>
    <row r="1032" s="421" customFormat="1" ht="18.75" customHeight="1" spans="1:23">
      <c r="A1032" s="552" t="s">
        <v>1880</v>
      </c>
      <c r="B1032" s="553" t="s">
        <v>1881</v>
      </c>
      <c r="C1032" s="554"/>
      <c r="D1032" s="554">
        <v>0</v>
      </c>
      <c r="E1032" s="263" t="str">
        <f ca="1" t="shared" si="16"/>
        <v/>
      </c>
      <c r="F1032" s="555"/>
      <c r="W1032" s="423"/>
    </row>
    <row r="1033" s="421" customFormat="1" ht="18.75" customHeight="1" spans="1:23">
      <c r="A1033" s="552" t="s">
        <v>1882</v>
      </c>
      <c r="B1033" s="558" t="s">
        <v>1883</v>
      </c>
      <c r="C1033" s="554">
        <f>SUM(C1034:C1038)</f>
        <v>0</v>
      </c>
      <c r="D1033" s="554">
        <v>0</v>
      </c>
      <c r="E1033" s="263" t="str">
        <f ca="1" t="shared" si="16"/>
        <v/>
      </c>
      <c r="F1033" s="555"/>
      <c r="W1033" s="423"/>
    </row>
    <row r="1034" s="421" customFormat="1" ht="18.75" customHeight="1" spans="1:23">
      <c r="A1034" s="552" t="s">
        <v>1884</v>
      </c>
      <c r="B1034" s="553" t="s">
        <v>1885</v>
      </c>
      <c r="C1034" s="554"/>
      <c r="D1034" s="554">
        <v>0</v>
      </c>
      <c r="E1034" s="263" t="str">
        <f ca="1" t="shared" si="16"/>
        <v/>
      </c>
      <c r="F1034" s="555"/>
      <c r="W1034" s="423"/>
    </row>
    <row r="1035" s="421" customFormat="1" ht="18.75" customHeight="1" spans="1:23">
      <c r="A1035" s="552" t="s">
        <v>1886</v>
      </c>
      <c r="B1035" s="553" t="s">
        <v>1887</v>
      </c>
      <c r="C1035" s="554"/>
      <c r="D1035" s="554">
        <v>0</v>
      </c>
      <c r="E1035" s="263" t="str">
        <f ca="1" t="shared" si="16"/>
        <v/>
      </c>
      <c r="F1035" s="555"/>
      <c r="W1035" s="423"/>
    </row>
    <row r="1036" s="421" customFormat="1" ht="18.75" customHeight="1" spans="1:23">
      <c r="A1036" s="552" t="s">
        <v>1888</v>
      </c>
      <c r="B1036" s="553" t="s">
        <v>1889</v>
      </c>
      <c r="C1036" s="554"/>
      <c r="D1036" s="554">
        <v>0</v>
      </c>
      <c r="E1036" s="263" t="str">
        <f ca="1" t="shared" si="16"/>
        <v/>
      </c>
      <c r="F1036" s="555"/>
      <c r="W1036" s="423"/>
    </row>
    <row r="1037" s="421" customFormat="1" ht="18.75" customHeight="1" spans="1:23">
      <c r="A1037" s="552" t="s">
        <v>1890</v>
      </c>
      <c r="B1037" s="553" t="s">
        <v>1891</v>
      </c>
      <c r="C1037" s="554"/>
      <c r="D1037" s="554">
        <v>0</v>
      </c>
      <c r="E1037" s="263" t="str">
        <f ca="1" t="shared" si="16"/>
        <v/>
      </c>
      <c r="F1037" s="555"/>
      <c r="W1037" s="423"/>
    </row>
    <row r="1038" s="421" customFormat="1" ht="18.75" customHeight="1" spans="1:23">
      <c r="A1038" s="552" t="s">
        <v>1892</v>
      </c>
      <c r="B1038" s="558" t="s">
        <v>1893</v>
      </c>
      <c r="C1038" s="554"/>
      <c r="D1038" s="554">
        <v>0</v>
      </c>
      <c r="E1038" s="263" t="str">
        <f ca="1" t="shared" si="16"/>
        <v/>
      </c>
      <c r="F1038" s="555"/>
      <c r="W1038" s="423"/>
    </row>
    <row r="1039" s="421" customFormat="1" ht="18.75" customHeight="1" spans="1:23">
      <c r="A1039" s="552" t="s">
        <v>1894</v>
      </c>
      <c r="B1039" s="553" t="s">
        <v>1895</v>
      </c>
      <c r="C1039" s="554">
        <f>SUM(C1040:C1045)</f>
        <v>0</v>
      </c>
      <c r="D1039" s="554">
        <v>0</v>
      </c>
      <c r="E1039" s="263" t="str">
        <f ca="1" t="shared" si="16"/>
        <v/>
      </c>
      <c r="F1039" s="555"/>
      <c r="W1039" s="423"/>
    </row>
    <row r="1040" s="421" customFormat="1" ht="18.75" customHeight="1" spans="1:23">
      <c r="A1040" s="552" t="s">
        <v>1896</v>
      </c>
      <c r="B1040" s="553" t="s">
        <v>1897</v>
      </c>
      <c r="C1040" s="554"/>
      <c r="D1040" s="554">
        <v>0</v>
      </c>
      <c r="E1040" s="263" t="str">
        <f ca="1" t="shared" si="16"/>
        <v/>
      </c>
      <c r="F1040" s="555"/>
      <c r="W1040" s="423"/>
    </row>
    <row r="1041" s="421" customFormat="1" ht="18.75" customHeight="1" spans="1:23">
      <c r="A1041" s="552" t="s">
        <v>1898</v>
      </c>
      <c r="B1041" s="553" t="s">
        <v>1899</v>
      </c>
      <c r="C1041" s="554"/>
      <c r="D1041" s="554">
        <v>0</v>
      </c>
      <c r="E1041" s="263" t="str">
        <f ca="1" t="shared" si="16"/>
        <v/>
      </c>
      <c r="F1041" s="555"/>
      <c r="W1041" s="423"/>
    </row>
    <row r="1042" s="421" customFormat="1" ht="18.75" customHeight="1" spans="1:23">
      <c r="A1042" s="552" t="s">
        <v>1900</v>
      </c>
      <c r="B1042" s="558" t="s">
        <v>1901</v>
      </c>
      <c r="C1042" s="554"/>
      <c r="D1042" s="554">
        <v>0</v>
      </c>
      <c r="E1042" s="263" t="str">
        <f ca="1" t="shared" si="16"/>
        <v/>
      </c>
      <c r="F1042" s="555"/>
      <c r="W1042" s="423"/>
    </row>
    <row r="1043" s="421" customFormat="1" ht="18.75" customHeight="1" spans="1:23">
      <c r="A1043" s="552" t="s">
        <v>1902</v>
      </c>
      <c r="B1043" s="558" t="s">
        <v>1903</v>
      </c>
      <c r="C1043" s="554"/>
      <c r="D1043" s="554">
        <v>0</v>
      </c>
      <c r="E1043" s="263" t="str">
        <f ca="1" t="shared" si="16"/>
        <v/>
      </c>
      <c r="F1043" s="555"/>
      <c r="W1043" s="423"/>
    </row>
    <row r="1044" s="421" customFormat="1" ht="18.75" customHeight="1" spans="1:23">
      <c r="A1044" s="552" t="s">
        <v>1904</v>
      </c>
      <c r="B1044" s="553" t="s">
        <v>1905</v>
      </c>
      <c r="C1044" s="554"/>
      <c r="D1044" s="554">
        <v>930</v>
      </c>
      <c r="E1044" s="263" t="str">
        <f ca="1" t="shared" si="16"/>
        <v/>
      </c>
      <c r="F1044" s="555"/>
      <c r="W1044" s="423"/>
    </row>
    <row r="1045" s="421" customFormat="1" ht="18.75" customHeight="1" spans="1:23">
      <c r="A1045" s="552" t="s">
        <v>1906</v>
      </c>
      <c r="B1045" s="553" t="s">
        <v>95</v>
      </c>
      <c r="C1045" s="554"/>
      <c r="D1045" s="554">
        <v>0</v>
      </c>
      <c r="E1045" s="263" t="str">
        <f ca="1" t="shared" si="16"/>
        <v/>
      </c>
      <c r="F1045" s="555"/>
      <c r="W1045" s="423"/>
    </row>
    <row r="1046" s="421" customFormat="1" ht="18.75" customHeight="1" spans="1:23">
      <c r="A1046" s="552" t="s">
        <v>1907</v>
      </c>
      <c r="B1046" s="553" t="s">
        <v>97</v>
      </c>
      <c r="C1046" s="554">
        <f>SUM(C1047:C1052)</f>
        <v>0</v>
      </c>
      <c r="D1046" s="554">
        <v>0</v>
      </c>
      <c r="E1046" s="263" t="str">
        <f ca="1" t="shared" si="16"/>
        <v/>
      </c>
      <c r="F1046" s="555"/>
      <c r="W1046" s="423"/>
    </row>
    <row r="1047" s="421" customFormat="1" ht="18.75" customHeight="1" spans="1:23">
      <c r="A1047" s="552" t="s">
        <v>1908</v>
      </c>
      <c r="B1047" s="553" t="s">
        <v>99</v>
      </c>
      <c r="C1047" s="554"/>
      <c r="D1047" s="554">
        <v>0</v>
      </c>
      <c r="E1047" s="263" t="str">
        <f ca="1" t="shared" si="16"/>
        <v/>
      </c>
      <c r="F1047" s="555"/>
      <c r="W1047" s="423"/>
    </row>
    <row r="1048" s="421" customFormat="1" ht="18.75" customHeight="1" spans="1:23">
      <c r="A1048" s="552" t="s">
        <v>1909</v>
      </c>
      <c r="B1048" s="553" t="s">
        <v>1910</v>
      </c>
      <c r="C1048" s="554"/>
      <c r="D1048" s="554">
        <v>0</v>
      </c>
      <c r="E1048" s="263" t="str">
        <f ca="1" t="shared" si="16"/>
        <v/>
      </c>
      <c r="F1048" s="555"/>
      <c r="W1048" s="423"/>
    </row>
    <row r="1049" s="421" customFormat="1" ht="18.75" customHeight="1" spans="1:23">
      <c r="A1049" s="552" t="s">
        <v>1911</v>
      </c>
      <c r="B1049" s="553" t="s">
        <v>1912</v>
      </c>
      <c r="C1049" s="554"/>
      <c r="D1049" s="554">
        <v>0</v>
      </c>
      <c r="E1049" s="263" t="str">
        <f ca="1" t="shared" si="16"/>
        <v/>
      </c>
      <c r="F1049" s="555"/>
      <c r="W1049" s="423"/>
    </row>
    <row r="1050" s="421" customFormat="1" ht="18.75" customHeight="1" spans="1:23">
      <c r="A1050" s="552" t="s">
        <v>1913</v>
      </c>
      <c r="B1050" s="553" t="s">
        <v>1914</v>
      </c>
      <c r="C1050" s="554"/>
      <c r="D1050" s="554">
        <v>0</v>
      </c>
      <c r="E1050" s="263" t="str">
        <f ca="1" t="shared" si="16"/>
        <v/>
      </c>
      <c r="F1050" s="555"/>
      <c r="W1050" s="423"/>
    </row>
    <row r="1051" s="421" customFormat="1" ht="18.75" customHeight="1" spans="1:23">
      <c r="A1051" s="552" t="s">
        <v>1915</v>
      </c>
      <c r="B1051" s="553" t="s">
        <v>1916</v>
      </c>
      <c r="C1051" s="554"/>
      <c r="D1051" s="554">
        <v>0</v>
      </c>
      <c r="E1051" s="263" t="str">
        <f ca="1" t="shared" si="16"/>
        <v/>
      </c>
      <c r="F1051" s="555"/>
      <c r="W1051" s="423"/>
    </row>
    <row r="1052" s="421" customFormat="1" ht="18.75" customHeight="1" spans="1:23">
      <c r="A1052" s="552" t="s">
        <v>1917</v>
      </c>
      <c r="B1052" s="553" t="s">
        <v>1918</v>
      </c>
      <c r="C1052" s="554"/>
      <c r="D1052" s="554">
        <v>0</v>
      </c>
      <c r="E1052" s="263" t="str">
        <f ca="1" t="shared" si="16"/>
        <v/>
      </c>
      <c r="F1052" s="555"/>
      <c r="W1052" s="423"/>
    </row>
    <row r="1053" s="421" customFormat="1" ht="18.75" customHeight="1" spans="1:23">
      <c r="A1053" s="552" t="s">
        <v>1919</v>
      </c>
      <c r="B1053" s="553" t="s">
        <v>1920</v>
      </c>
      <c r="C1053" s="554">
        <f>SUM(C1054,C1064,C1071,C1077,)</f>
        <v>0</v>
      </c>
      <c r="D1053" s="554">
        <v>930</v>
      </c>
      <c r="E1053" s="263" t="str">
        <f ca="1" t="shared" si="16"/>
        <v/>
      </c>
      <c r="F1053" s="555"/>
      <c r="W1053" s="423"/>
    </row>
    <row r="1054" s="421" customFormat="1" ht="18.75" customHeight="1" spans="1:23">
      <c r="A1054" s="552" t="s">
        <v>1921</v>
      </c>
      <c r="B1054" s="553" t="s">
        <v>1922</v>
      </c>
      <c r="C1054" s="554">
        <f>SUM(C1055:C1063)</f>
        <v>0</v>
      </c>
      <c r="D1054" s="554">
        <v>0</v>
      </c>
      <c r="E1054" s="263" t="str">
        <f ca="1" t="shared" si="16"/>
        <v/>
      </c>
      <c r="F1054" s="555"/>
      <c r="W1054" s="423"/>
    </row>
    <row r="1055" s="421" customFormat="1" ht="18.75" customHeight="1" spans="1:23">
      <c r="A1055" s="552" t="s">
        <v>1923</v>
      </c>
      <c r="B1055" s="553" t="s">
        <v>95</v>
      </c>
      <c r="C1055" s="554"/>
      <c r="D1055" s="554">
        <v>0</v>
      </c>
      <c r="E1055" s="263" t="str">
        <f ca="1" t="shared" si="16"/>
        <v/>
      </c>
      <c r="F1055" s="555"/>
      <c r="W1055" s="423"/>
    </row>
    <row r="1056" s="421" customFormat="1" ht="18.75" customHeight="1" spans="1:23">
      <c r="A1056" s="552" t="s">
        <v>1924</v>
      </c>
      <c r="B1056" s="553" t="s">
        <v>97</v>
      </c>
      <c r="C1056" s="554"/>
      <c r="D1056" s="554">
        <v>0</v>
      </c>
      <c r="E1056" s="263" t="str">
        <f ca="1" t="shared" si="16"/>
        <v/>
      </c>
      <c r="F1056" s="555"/>
      <c r="W1056" s="423"/>
    </row>
    <row r="1057" s="421" customFormat="1" ht="18.75" customHeight="1" spans="1:23">
      <c r="A1057" s="552" t="s">
        <v>1925</v>
      </c>
      <c r="B1057" s="553" t="s">
        <v>99</v>
      </c>
      <c r="C1057" s="554"/>
      <c r="D1057" s="554">
        <v>0</v>
      </c>
      <c r="E1057" s="263" t="str">
        <f ca="1" t="shared" si="16"/>
        <v/>
      </c>
      <c r="F1057" s="555"/>
      <c r="W1057" s="423"/>
    </row>
    <row r="1058" s="421" customFormat="1" ht="18.75" customHeight="1" spans="1:23">
      <c r="A1058" s="552" t="s">
        <v>1926</v>
      </c>
      <c r="B1058" s="553" t="s">
        <v>1927</v>
      </c>
      <c r="C1058" s="554"/>
      <c r="D1058" s="554">
        <v>0</v>
      </c>
      <c r="E1058" s="263" t="str">
        <f ca="1" t="shared" si="16"/>
        <v/>
      </c>
      <c r="F1058" s="555"/>
      <c r="W1058" s="423"/>
    </row>
    <row r="1059" s="421" customFormat="1" ht="18.75" customHeight="1" spans="1:23">
      <c r="A1059" s="552" t="s">
        <v>1928</v>
      </c>
      <c r="B1059" s="553" t="s">
        <v>1929</v>
      </c>
      <c r="C1059" s="554"/>
      <c r="D1059" s="554">
        <v>0</v>
      </c>
      <c r="E1059" s="263" t="str">
        <f ca="1" t="shared" si="16"/>
        <v/>
      </c>
      <c r="F1059" s="555"/>
      <c r="W1059" s="423"/>
    </row>
    <row r="1060" s="421" customFormat="1" ht="18.75" customHeight="1" spans="1:23">
      <c r="A1060" s="552" t="s">
        <v>1930</v>
      </c>
      <c r="B1060" s="553" t="s">
        <v>1931</v>
      </c>
      <c r="C1060" s="554"/>
      <c r="D1060" s="554">
        <v>0</v>
      </c>
      <c r="E1060" s="263" t="str">
        <f ca="1" t="shared" si="16"/>
        <v/>
      </c>
      <c r="F1060" s="555"/>
      <c r="W1060" s="423"/>
    </row>
    <row r="1061" s="421" customFormat="1" ht="18.75" customHeight="1" spans="1:23">
      <c r="A1061" s="552" t="s">
        <v>1932</v>
      </c>
      <c r="B1061" s="553" t="s">
        <v>1933</v>
      </c>
      <c r="C1061" s="554"/>
      <c r="D1061" s="554">
        <v>0</v>
      </c>
      <c r="E1061" s="263" t="str">
        <f ca="1" t="shared" si="16"/>
        <v/>
      </c>
      <c r="F1061" s="555"/>
      <c r="W1061" s="423"/>
    </row>
    <row r="1062" s="421" customFormat="1" ht="18.75" customHeight="1" spans="1:23">
      <c r="A1062" s="552" t="s">
        <v>1934</v>
      </c>
      <c r="B1062" s="553" t="s">
        <v>1935</v>
      </c>
      <c r="C1062" s="554"/>
      <c r="D1062" s="554">
        <v>0</v>
      </c>
      <c r="E1062" s="263" t="str">
        <f ca="1" t="shared" si="16"/>
        <v/>
      </c>
      <c r="F1062" s="555"/>
      <c r="W1062" s="423"/>
    </row>
    <row r="1063" s="421" customFormat="1" ht="18.75" customHeight="1" spans="1:23">
      <c r="A1063" s="552" t="s">
        <v>1936</v>
      </c>
      <c r="B1063" s="553" t="s">
        <v>1937</v>
      </c>
      <c r="C1063" s="554"/>
      <c r="D1063" s="554">
        <v>0</v>
      </c>
      <c r="E1063" s="263" t="str">
        <f ca="1" t="shared" si="16"/>
        <v/>
      </c>
      <c r="F1063" s="555"/>
      <c r="W1063" s="423"/>
    </row>
    <row r="1064" s="421" customFormat="1" ht="18.75" customHeight="1" spans="1:23">
      <c r="A1064" s="552" t="s">
        <v>1938</v>
      </c>
      <c r="B1064" s="557" t="s">
        <v>1939</v>
      </c>
      <c r="C1064" s="554">
        <f>SUM(C1065:C1070)</f>
        <v>0</v>
      </c>
      <c r="D1064" s="554">
        <v>0</v>
      </c>
      <c r="E1064" s="263" t="str">
        <f ca="1" t="shared" si="16"/>
        <v/>
      </c>
      <c r="F1064" s="555"/>
      <c r="W1064" s="423"/>
    </row>
    <row r="1065" s="421" customFormat="1" ht="18.75" customHeight="1" spans="1:23">
      <c r="A1065" s="552" t="s">
        <v>1940</v>
      </c>
      <c r="B1065" s="558" t="s">
        <v>1941</v>
      </c>
      <c r="C1065" s="554"/>
      <c r="D1065" s="554">
        <v>0</v>
      </c>
      <c r="E1065" s="263" t="str">
        <f ca="1" t="shared" si="16"/>
        <v/>
      </c>
      <c r="F1065" s="555"/>
      <c r="W1065" s="423"/>
    </row>
    <row r="1066" s="421" customFormat="1" ht="18.75" customHeight="1" spans="1:23">
      <c r="A1066" s="552" t="s">
        <v>1942</v>
      </c>
      <c r="B1066" s="558" t="s">
        <v>1943</v>
      </c>
      <c r="C1066" s="554"/>
      <c r="D1066" s="554">
        <v>0</v>
      </c>
      <c r="E1066" s="263" t="str">
        <f ca="1" t="shared" si="16"/>
        <v/>
      </c>
      <c r="F1066" s="555"/>
      <c r="W1066" s="423"/>
    </row>
    <row r="1067" s="421" customFormat="1" ht="18.75" customHeight="1" spans="1:23">
      <c r="A1067" s="552" t="s">
        <v>1944</v>
      </c>
      <c r="B1067" s="558" t="s">
        <v>1945</v>
      </c>
      <c r="C1067" s="554"/>
      <c r="D1067" s="554">
        <v>0</v>
      </c>
      <c r="E1067" s="263" t="str">
        <f ca="1" t="shared" si="16"/>
        <v/>
      </c>
      <c r="F1067" s="555"/>
      <c r="W1067" s="423"/>
    </row>
    <row r="1068" s="421" customFormat="1" ht="18.75" customHeight="1" spans="1:23">
      <c r="A1068" s="552" t="s">
        <v>1946</v>
      </c>
      <c r="B1068" s="553" t="s">
        <v>1947</v>
      </c>
      <c r="C1068" s="554"/>
      <c r="D1068" s="554">
        <v>0</v>
      </c>
      <c r="E1068" s="263" t="str">
        <f ca="1" t="shared" si="16"/>
        <v/>
      </c>
      <c r="F1068" s="555"/>
      <c r="W1068" s="423"/>
    </row>
    <row r="1069" s="421" customFormat="1" ht="18.75" customHeight="1" spans="1:23">
      <c r="A1069" s="552" t="s">
        <v>1948</v>
      </c>
      <c r="B1069" s="553" t="s">
        <v>1949</v>
      </c>
      <c r="C1069" s="554"/>
      <c r="D1069" s="554">
        <v>0</v>
      </c>
      <c r="E1069" s="263" t="str">
        <f ca="1" t="shared" si="16"/>
        <v/>
      </c>
      <c r="F1069" s="555"/>
      <c r="W1069" s="423"/>
    </row>
    <row r="1070" s="421" customFormat="1" ht="18.75" customHeight="1" spans="1:23">
      <c r="A1070" s="552" t="s">
        <v>1950</v>
      </c>
      <c r="B1070" s="553" t="s">
        <v>95</v>
      </c>
      <c r="C1070" s="554"/>
      <c r="D1070" s="554">
        <v>0</v>
      </c>
      <c r="E1070" s="263" t="str">
        <f ca="1" t="shared" si="16"/>
        <v/>
      </c>
      <c r="F1070" s="555"/>
      <c r="W1070" s="423"/>
    </row>
    <row r="1071" s="421" customFormat="1" ht="18.75" customHeight="1" spans="1:23">
      <c r="A1071" s="552" t="s">
        <v>1951</v>
      </c>
      <c r="B1071" s="553" t="s">
        <v>97</v>
      </c>
      <c r="C1071" s="554">
        <f>SUM(C1072:C1076)</f>
        <v>0</v>
      </c>
      <c r="D1071" s="554">
        <v>0</v>
      </c>
      <c r="E1071" s="263" t="str">
        <f ca="1" t="shared" si="16"/>
        <v/>
      </c>
      <c r="F1071" s="555"/>
      <c r="W1071" s="423"/>
    </row>
    <row r="1072" s="421" customFormat="1" ht="18.75" customHeight="1" spans="1:23">
      <c r="A1072" s="552" t="s">
        <v>1952</v>
      </c>
      <c r="B1072" s="553" t="s">
        <v>99</v>
      </c>
      <c r="C1072" s="554"/>
      <c r="D1072" s="554">
        <v>0</v>
      </c>
      <c r="E1072" s="263" t="str">
        <f ca="1" t="shared" si="16"/>
        <v/>
      </c>
      <c r="F1072" s="555"/>
      <c r="W1072" s="423"/>
    </row>
    <row r="1073" s="421" customFormat="1" ht="18.75" customHeight="1" spans="1:23">
      <c r="A1073" s="552" t="s">
        <v>1953</v>
      </c>
      <c r="B1073" s="553" t="s">
        <v>1918</v>
      </c>
      <c r="C1073" s="554"/>
      <c r="D1073" s="554">
        <v>0</v>
      </c>
      <c r="E1073" s="263" t="str">
        <f ca="1" t="shared" si="16"/>
        <v/>
      </c>
      <c r="F1073" s="555"/>
      <c r="W1073" s="423"/>
    </row>
    <row r="1074" s="421" customFormat="1" ht="18.75" customHeight="1" spans="1:23">
      <c r="A1074" s="552" t="s">
        <v>1954</v>
      </c>
      <c r="B1074" s="553" t="s">
        <v>1955</v>
      </c>
      <c r="C1074" s="554"/>
      <c r="D1074" s="554">
        <v>0</v>
      </c>
      <c r="E1074" s="263" t="str">
        <f ca="1" t="shared" si="16"/>
        <v/>
      </c>
      <c r="F1074" s="555"/>
      <c r="W1074" s="423"/>
    </row>
    <row r="1075" s="421" customFormat="1" ht="18.75" customHeight="1" spans="1:23">
      <c r="A1075" s="552" t="s">
        <v>1956</v>
      </c>
      <c r="B1075" s="553" t="s">
        <v>1957</v>
      </c>
      <c r="C1075" s="554"/>
      <c r="D1075" s="554">
        <v>0</v>
      </c>
      <c r="E1075" s="263" t="str">
        <f ca="1" t="shared" si="16"/>
        <v/>
      </c>
      <c r="F1075" s="555"/>
      <c r="W1075" s="423"/>
    </row>
    <row r="1076" s="421" customFormat="1" ht="18.75" customHeight="1" spans="1:23">
      <c r="A1076" s="552" t="s">
        <v>1958</v>
      </c>
      <c r="B1076" s="557" t="s">
        <v>1959</v>
      </c>
      <c r="C1076" s="554"/>
      <c r="D1076" s="554">
        <v>0</v>
      </c>
      <c r="E1076" s="263" t="str">
        <f ca="1" t="shared" si="16"/>
        <v/>
      </c>
      <c r="F1076" s="555"/>
      <c r="W1076" s="423"/>
    </row>
    <row r="1077" s="421" customFormat="1" ht="18.75" customHeight="1" spans="1:23">
      <c r="A1077" s="552" t="s">
        <v>1960</v>
      </c>
      <c r="B1077" s="558" t="s">
        <v>1961</v>
      </c>
      <c r="C1077" s="554">
        <f>SUM(C1078:C1079)</f>
        <v>0</v>
      </c>
      <c r="D1077" s="554">
        <v>0</v>
      </c>
      <c r="E1077" s="263" t="str">
        <f ca="1" t="shared" si="16"/>
        <v/>
      </c>
      <c r="F1077" s="555"/>
      <c r="W1077" s="423"/>
    </row>
    <row r="1078" s="421" customFormat="1" ht="18.75" customHeight="1" spans="1:23">
      <c r="A1078" s="552" t="s">
        <v>1962</v>
      </c>
      <c r="B1078" s="558" t="s">
        <v>1963</v>
      </c>
      <c r="C1078" s="554"/>
      <c r="D1078" s="554">
        <v>0</v>
      </c>
      <c r="E1078" s="263" t="str">
        <f ca="1" t="shared" si="16"/>
        <v/>
      </c>
      <c r="F1078" s="555"/>
      <c r="W1078" s="423"/>
    </row>
    <row r="1079" s="421" customFormat="1" ht="18.75" customHeight="1" spans="1:23">
      <c r="A1079" s="552" t="s">
        <v>1964</v>
      </c>
      <c r="B1079" s="558" t="s">
        <v>1965</v>
      </c>
      <c r="C1079" s="554"/>
      <c r="D1079" s="554">
        <v>0</v>
      </c>
      <c r="E1079" s="263" t="str">
        <f ca="1" t="shared" si="16"/>
        <v/>
      </c>
      <c r="F1079" s="555"/>
      <c r="W1079" s="423"/>
    </row>
    <row r="1080" s="421" customFormat="1" ht="18.75" customHeight="1" spans="1:23">
      <c r="A1080" s="552" t="s">
        <v>1966</v>
      </c>
      <c r="B1080" s="553" t="s">
        <v>1967</v>
      </c>
      <c r="C1080" s="554">
        <f>SUM(C1081,C1088,C1094,)</f>
        <v>0</v>
      </c>
      <c r="D1080" s="554">
        <v>0</v>
      </c>
      <c r="E1080" s="263" t="str">
        <f ca="1" t="shared" si="16"/>
        <v/>
      </c>
      <c r="F1080" s="555"/>
      <c r="W1080" s="423"/>
    </row>
    <row r="1081" s="421" customFormat="1" ht="18.75" customHeight="1" spans="1:23">
      <c r="A1081" s="552" t="s">
        <v>1968</v>
      </c>
      <c r="B1081" s="553" t="s">
        <v>1969</v>
      </c>
      <c r="C1081" s="554">
        <f>SUM(C1082:C1087)</f>
        <v>0</v>
      </c>
      <c r="D1081" s="554">
        <v>0</v>
      </c>
      <c r="E1081" s="263" t="str">
        <f ca="1" t="shared" si="16"/>
        <v/>
      </c>
      <c r="F1081" s="555"/>
      <c r="W1081" s="423"/>
    </row>
    <row r="1082" s="421" customFormat="1" ht="18.75" customHeight="1" spans="1:23">
      <c r="A1082" s="552" t="s">
        <v>1970</v>
      </c>
      <c r="B1082" s="553" t="s">
        <v>1971</v>
      </c>
      <c r="C1082" s="554"/>
      <c r="D1082" s="554">
        <v>0</v>
      </c>
      <c r="E1082" s="263" t="str">
        <f ca="1" t="shared" si="16"/>
        <v/>
      </c>
      <c r="F1082" s="555"/>
      <c r="W1082" s="423"/>
    </row>
    <row r="1083" s="421" customFormat="1" ht="18.75" customHeight="1" spans="1:23">
      <c r="A1083" s="552" t="s">
        <v>1972</v>
      </c>
      <c r="B1083" s="553" t="s">
        <v>1929</v>
      </c>
      <c r="C1083" s="554"/>
      <c r="D1083" s="554">
        <v>0</v>
      </c>
      <c r="E1083" s="263" t="str">
        <f ca="1" t="shared" si="16"/>
        <v/>
      </c>
      <c r="F1083" s="555"/>
      <c r="W1083" s="423"/>
    </row>
    <row r="1084" s="421" customFormat="1" ht="18.75" customHeight="1" spans="1:23">
      <c r="A1084" s="552" t="s">
        <v>1973</v>
      </c>
      <c r="B1084" s="553" t="s">
        <v>1974</v>
      </c>
      <c r="C1084" s="554"/>
      <c r="D1084" s="554"/>
      <c r="E1084" s="263" t="str">
        <f ca="1" t="shared" si="16"/>
        <v/>
      </c>
      <c r="F1084" s="555"/>
      <c r="W1084" s="423"/>
    </row>
    <row r="1085" s="421" customFormat="1" ht="18.75" customHeight="1" spans="1:23">
      <c r="A1085" s="552" t="s">
        <v>1975</v>
      </c>
      <c r="B1085" s="553" t="s">
        <v>1976</v>
      </c>
      <c r="C1085" s="554"/>
      <c r="D1085" s="554">
        <v>0</v>
      </c>
      <c r="E1085" s="263" t="str">
        <f ca="1" t="shared" si="16"/>
        <v/>
      </c>
      <c r="F1085" s="555"/>
      <c r="W1085" s="423"/>
    </row>
    <row r="1086" s="421" customFormat="1" ht="18.75" customHeight="1" spans="1:23">
      <c r="A1086" s="552" t="s">
        <v>1977</v>
      </c>
      <c r="B1086" s="553" t="s">
        <v>1978</v>
      </c>
      <c r="C1086" s="554"/>
      <c r="D1086" s="554">
        <v>0</v>
      </c>
      <c r="E1086" s="263" t="str">
        <f ca="1" t="shared" si="16"/>
        <v/>
      </c>
      <c r="F1086" s="555"/>
      <c r="W1086" s="423"/>
    </row>
    <row r="1087" s="421" customFormat="1" ht="18.75" customHeight="1" spans="1:23">
      <c r="A1087" s="552" t="s">
        <v>1979</v>
      </c>
      <c r="B1087" s="553" t="s">
        <v>1980</v>
      </c>
      <c r="C1087" s="554"/>
      <c r="D1087" s="554">
        <v>0</v>
      </c>
      <c r="E1087" s="263" t="str">
        <f ca="1" t="shared" si="16"/>
        <v/>
      </c>
      <c r="F1087" s="555"/>
      <c r="W1087" s="423"/>
    </row>
    <row r="1088" s="421" customFormat="1" ht="18.75" customHeight="1" spans="1:23">
      <c r="A1088" s="552" t="s">
        <v>1981</v>
      </c>
      <c r="B1088" s="553" t="s">
        <v>1982</v>
      </c>
      <c r="C1088" s="554"/>
      <c r="D1088" s="554">
        <v>0</v>
      </c>
      <c r="E1088" s="263" t="str">
        <f ca="1" t="shared" si="16"/>
        <v/>
      </c>
      <c r="F1088" s="555"/>
      <c r="W1088" s="423"/>
    </row>
    <row r="1089" s="421" customFormat="1" ht="18.75" customHeight="1" spans="1:23">
      <c r="A1089" s="552" t="s">
        <v>1983</v>
      </c>
      <c r="B1089" s="553" t="s">
        <v>1984</v>
      </c>
      <c r="C1089" s="554"/>
      <c r="D1089" s="554">
        <v>0</v>
      </c>
      <c r="E1089" s="263" t="str">
        <f ca="1" t="shared" si="16"/>
        <v/>
      </c>
      <c r="F1089" s="555"/>
      <c r="W1089" s="423"/>
    </row>
    <row r="1090" s="421" customFormat="1" ht="18.75" customHeight="1" spans="1:23">
      <c r="A1090" s="552" t="s">
        <v>1985</v>
      </c>
      <c r="B1090" s="553" t="s">
        <v>1986</v>
      </c>
      <c r="C1090" s="554"/>
      <c r="D1090" s="554">
        <v>0</v>
      </c>
      <c r="E1090" s="263" t="str">
        <f ca="1" t="shared" si="16"/>
        <v/>
      </c>
      <c r="F1090" s="555"/>
      <c r="W1090" s="423"/>
    </row>
    <row r="1091" s="421" customFormat="1" ht="18.75" customHeight="1" spans="1:23">
      <c r="A1091" s="552" t="s">
        <v>1987</v>
      </c>
      <c r="B1091" s="553" t="s">
        <v>1988</v>
      </c>
      <c r="C1091" s="554"/>
      <c r="D1091" s="554">
        <v>0</v>
      </c>
      <c r="E1091" s="263" t="str">
        <f ca="1" t="shared" si="16"/>
        <v/>
      </c>
      <c r="F1091" s="555"/>
      <c r="W1091" s="423"/>
    </row>
    <row r="1092" s="421" customFormat="1" ht="18.75" customHeight="1" spans="1:23">
      <c r="A1092" s="552" t="s">
        <v>1989</v>
      </c>
      <c r="B1092" s="553" t="s">
        <v>1986</v>
      </c>
      <c r="C1092" s="554"/>
      <c r="D1092" s="554">
        <v>0</v>
      </c>
      <c r="E1092" s="263" t="str">
        <f ca="1" t="shared" si="16"/>
        <v/>
      </c>
      <c r="F1092" s="555"/>
      <c r="W1092" s="423"/>
    </row>
    <row r="1093" s="421" customFormat="1" ht="18.75" customHeight="1" spans="1:23">
      <c r="A1093" s="552" t="s">
        <v>1990</v>
      </c>
      <c r="B1093" s="553" t="s">
        <v>63</v>
      </c>
      <c r="C1093" s="554">
        <v>4530</v>
      </c>
      <c r="D1093" s="554">
        <v>177</v>
      </c>
      <c r="E1093" s="263">
        <f ca="1" t="shared" si="16"/>
        <v>3.91</v>
      </c>
      <c r="F1093" s="555"/>
      <c r="W1093" s="423"/>
    </row>
    <row r="1094" s="421" customFormat="1" ht="18.75" customHeight="1" spans="1:23">
      <c r="A1094" s="552" t="s">
        <v>1991</v>
      </c>
      <c r="B1094" s="557" t="s">
        <v>1992</v>
      </c>
      <c r="C1094" s="554"/>
      <c r="D1094" s="554">
        <v>0</v>
      </c>
      <c r="E1094" s="263" t="str">
        <f ca="1" t="shared" ref="E1094:E1157" si="17">IFERROR(ROUND(D1094/C1094*100,2),"")</f>
        <v/>
      </c>
      <c r="F1094" s="555"/>
      <c r="W1094" s="423"/>
    </row>
    <row r="1095" s="421" customFormat="1" ht="18.75" customHeight="1" spans="1:23">
      <c r="A1095" s="552" t="s">
        <v>1993</v>
      </c>
      <c r="B1095" s="553" t="s">
        <v>95</v>
      </c>
      <c r="C1095" s="554">
        <f>SUM(C1096:C1104)</f>
        <v>0</v>
      </c>
      <c r="D1095" s="554">
        <v>0</v>
      </c>
      <c r="E1095" s="263" t="str">
        <f ca="1" t="shared" si="17"/>
        <v/>
      </c>
      <c r="F1095" s="555"/>
      <c r="W1095" s="423"/>
    </row>
    <row r="1096" s="421" customFormat="1" ht="18.75" customHeight="1" spans="1:23">
      <c r="A1096" s="552" t="s">
        <v>1994</v>
      </c>
      <c r="B1096" s="553" t="s">
        <v>97</v>
      </c>
      <c r="C1096" s="554"/>
      <c r="D1096" s="554">
        <v>0</v>
      </c>
      <c r="E1096" s="263" t="str">
        <f ca="1" t="shared" si="17"/>
        <v/>
      </c>
      <c r="F1096" s="555"/>
      <c r="W1096" s="423"/>
    </row>
    <row r="1097" s="421" customFormat="1" ht="18.75" customHeight="1" spans="1:23">
      <c r="A1097" s="552" t="s">
        <v>1995</v>
      </c>
      <c r="B1097" s="553" t="s">
        <v>99</v>
      </c>
      <c r="C1097" s="554"/>
      <c r="D1097" s="554">
        <v>0</v>
      </c>
      <c r="E1097" s="263" t="str">
        <f ca="1" t="shared" si="17"/>
        <v/>
      </c>
      <c r="F1097" s="555"/>
      <c r="W1097" s="423"/>
    </row>
    <row r="1098" s="421" customFormat="1" ht="18.75" customHeight="1" spans="1:23">
      <c r="A1098" s="552" t="s">
        <v>1996</v>
      </c>
      <c r="B1098" s="553" t="s">
        <v>1997</v>
      </c>
      <c r="C1098" s="554"/>
      <c r="D1098" s="554">
        <v>0</v>
      </c>
      <c r="E1098" s="263" t="str">
        <f ca="1" t="shared" si="17"/>
        <v/>
      </c>
      <c r="F1098" s="555"/>
      <c r="W1098" s="423"/>
    </row>
    <row r="1099" s="421" customFormat="1" ht="18.75" customHeight="1" spans="1:23">
      <c r="A1099" s="552" t="s">
        <v>1998</v>
      </c>
      <c r="B1099" s="553" t="s">
        <v>1999</v>
      </c>
      <c r="C1099" s="554"/>
      <c r="D1099" s="554">
        <v>0</v>
      </c>
      <c r="E1099" s="263" t="str">
        <f ca="1" t="shared" si="17"/>
        <v/>
      </c>
      <c r="F1099" s="555"/>
      <c r="W1099" s="423"/>
    </row>
    <row r="1100" s="421" customFormat="1" ht="18.75" customHeight="1" spans="1:23">
      <c r="A1100" s="552" t="s">
        <v>2000</v>
      </c>
      <c r="B1100" s="553" t="s">
        <v>2001</v>
      </c>
      <c r="C1100" s="554"/>
      <c r="D1100" s="554">
        <v>0</v>
      </c>
      <c r="E1100" s="263" t="str">
        <f ca="1" t="shared" si="17"/>
        <v/>
      </c>
      <c r="F1100" s="555"/>
      <c r="W1100" s="423"/>
    </row>
    <row r="1101" s="421" customFormat="1" ht="18.75" customHeight="1" spans="1:23">
      <c r="A1101" s="552" t="s">
        <v>2002</v>
      </c>
      <c r="B1101" s="553" t="s">
        <v>2003</v>
      </c>
      <c r="C1101" s="554"/>
      <c r="D1101" s="554">
        <v>0</v>
      </c>
      <c r="E1101" s="263" t="str">
        <f ca="1" t="shared" si="17"/>
        <v/>
      </c>
      <c r="F1101" s="555"/>
      <c r="W1101" s="423"/>
    </row>
    <row r="1102" s="421" customFormat="1" ht="18.75" customHeight="1" spans="1:23">
      <c r="A1102" s="552" t="s">
        <v>2004</v>
      </c>
      <c r="B1102" s="553" t="s">
        <v>2005</v>
      </c>
      <c r="C1102" s="554"/>
      <c r="D1102" s="554">
        <v>0</v>
      </c>
      <c r="E1102" s="263" t="str">
        <f ca="1" t="shared" si="17"/>
        <v/>
      </c>
      <c r="F1102" s="555"/>
      <c r="W1102" s="423"/>
    </row>
    <row r="1103" s="421" customFormat="1" ht="18.75" customHeight="1" spans="1:23">
      <c r="A1103" s="552" t="s">
        <v>2006</v>
      </c>
      <c r="B1103" s="558" t="s">
        <v>2007</v>
      </c>
      <c r="C1103" s="554"/>
      <c r="D1103" s="554">
        <v>0</v>
      </c>
      <c r="E1103" s="263" t="str">
        <f ca="1" t="shared" si="17"/>
        <v/>
      </c>
      <c r="F1103" s="555"/>
      <c r="W1103" s="423"/>
    </row>
    <row r="1104" s="421" customFormat="1" ht="18.75" customHeight="1" spans="1:23">
      <c r="A1104" s="552" t="s">
        <v>2008</v>
      </c>
      <c r="B1104" s="557" t="s">
        <v>2009</v>
      </c>
      <c r="C1104" s="554"/>
      <c r="D1104" s="554">
        <v>0</v>
      </c>
      <c r="E1104" s="263" t="str">
        <f ca="1" t="shared" si="17"/>
        <v/>
      </c>
      <c r="F1104" s="555"/>
      <c r="W1104" s="423"/>
    </row>
    <row r="1105" s="421" customFormat="1" ht="18.75" customHeight="1" spans="1:23">
      <c r="A1105" s="552" t="s">
        <v>2010</v>
      </c>
      <c r="B1105" s="553" t="s">
        <v>95</v>
      </c>
      <c r="C1105" s="554">
        <f>SUM(C1106,C1126,C1145,C1154,C1167,C1182,)</f>
        <v>0</v>
      </c>
      <c r="D1105" s="554">
        <v>0</v>
      </c>
      <c r="E1105" s="263" t="str">
        <f ca="1" t="shared" si="17"/>
        <v/>
      </c>
      <c r="F1105" s="555"/>
      <c r="W1105" s="423"/>
    </row>
    <row r="1106" s="421" customFormat="1" ht="18.75" customHeight="1" spans="1:23">
      <c r="A1106" s="552" t="s">
        <v>2011</v>
      </c>
      <c r="B1106" s="558" t="s">
        <v>97</v>
      </c>
      <c r="C1106" s="554">
        <f>SUM(C1107:C1125)</f>
        <v>0</v>
      </c>
      <c r="D1106" s="554">
        <v>0</v>
      </c>
      <c r="E1106" s="263" t="str">
        <f ca="1" t="shared" si="17"/>
        <v/>
      </c>
      <c r="F1106" s="555"/>
      <c r="W1106" s="423"/>
    </row>
    <row r="1107" s="421" customFormat="1" ht="18.75" customHeight="1" spans="1:23">
      <c r="A1107" s="552" t="s">
        <v>2012</v>
      </c>
      <c r="B1107" s="553" t="s">
        <v>99</v>
      </c>
      <c r="C1107" s="554"/>
      <c r="D1107" s="554">
        <v>0</v>
      </c>
      <c r="E1107" s="263" t="str">
        <f ca="1" t="shared" si="17"/>
        <v/>
      </c>
      <c r="F1107" s="555"/>
      <c r="W1107" s="423"/>
    </row>
    <row r="1108" s="421" customFormat="1" ht="18.75" customHeight="1" spans="1:23">
      <c r="A1108" s="552" t="s">
        <v>2013</v>
      </c>
      <c r="B1108" s="553" t="s">
        <v>2014</v>
      </c>
      <c r="C1108" s="554"/>
      <c r="D1108" s="554">
        <v>0</v>
      </c>
      <c r="E1108" s="263" t="str">
        <f ca="1" t="shared" si="17"/>
        <v/>
      </c>
      <c r="F1108" s="555"/>
      <c r="W1108" s="423"/>
    </row>
    <row r="1109" s="421" customFormat="1" ht="18.75" customHeight="1" spans="1:23">
      <c r="A1109" s="552" t="s">
        <v>2015</v>
      </c>
      <c r="B1109" s="553" t="s">
        <v>2016</v>
      </c>
      <c r="C1109" s="554"/>
      <c r="D1109" s="554">
        <v>0</v>
      </c>
      <c r="E1109" s="263" t="str">
        <f ca="1" t="shared" si="17"/>
        <v/>
      </c>
      <c r="F1109" s="555"/>
      <c r="W1109" s="423"/>
    </row>
    <row r="1110" s="421" customFormat="1" ht="18.75" customHeight="1" spans="1:23">
      <c r="A1110" s="552" t="s">
        <v>2017</v>
      </c>
      <c r="B1110" s="553" t="s">
        <v>2018</v>
      </c>
      <c r="C1110" s="554"/>
      <c r="D1110" s="554">
        <v>0</v>
      </c>
      <c r="E1110" s="263" t="str">
        <f ca="1" t="shared" si="17"/>
        <v/>
      </c>
      <c r="F1110" s="555"/>
      <c r="W1110" s="423"/>
    </row>
    <row r="1111" s="421" customFormat="1" ht="18.75" customHeight="1" spans="1:23">
      <c r="A1111" s="552" t="s">
        <v>2019</v>
      </c>
      <c r="B1111" s="558" t="s">
        <v>2020</v>
      </c>
      <c r="C1111" s="554"/>
      <c r="D1111" s="554">
        <v>0</v>
      </c>
      <c r="E1111" s="263" t="str">
        <f ca="1" t="shared" si="17"/>
        <v/>
      </c>
      <c r="F1111" s="555"/>
      <c r="W1111" s="423"/>
    </row>
    <row r="1112" s="421" customFormat="1" ht="18.75" customHeight="1" spans="1:23">
      <c r="A1112" s="552" t="s">
        <v>2021</v>
      </c>
      <c r="B1112" s="553" t="s">
        <v>2022</v>
      </c>
      <c r="C1112" s="554"/>
      <c r="D1112" s="554">
        <v>0</v>
      </c>
      <c r="E1112" s="263" t="str">
        <f ca="1" t="shared" si="17"/>
        <v/>
      </c>
      <c r="F1112" s="555"/>
      <c r="W1112" s="423"/>
    </row>
    <row r="1113" s="421" customFormat="1" ht="18.75" customHeight="1" spans="1:23">
      <c r="A1113" s="552" t="s">
        <v>2023</v>
      </c>
      <c r="B1113" s="553" t="s">
        <v>2024</v>
      </c>
      <c r="C1113" s="554"/>
      <c r="D1113" s="554">
        <v>0</v>
      </c>
      <c r="E1113" s="263" t="str">
        <f ca="1" t="shared" si="17"/>
        <v/>
      </c>
      <c r="F1113" s="555"/>
      <c r="W1113" s="423"/>
    </row>
    <row r="1114" s="421" customFormat="1" ht="18.75" customHeight="1" spans="1:23">
      <c r="A1114" s="552" t="s">
        <v>2025</v>
      </c>
      <c r="B1114" s="553" t="s">
        <v>2026</v>
      </c>
      <c r="C1114" s="554"/>
      <c r="D1114" s="554">
        <v>0</v>
      </c>
      <c r="E1114" s="263" t="str">
        <f ca="1" t="shared" si="17"/>
        <v/>
      </c>
      <c r="F1114" s="555"/>
      <c r="W1114" s="423"/>
    </row>
    <row r="1115" s="421" customFormat="1" ht="18.75" customHeight="1" spans="1:23">
      <c r="A1115" s="552" t="s">
        <v>2027</v>
      </c>
      <c r="B1115" s="553" t="s">
        <v>2028</v>
      </c>
      <c r="C1115" s="554"/>
      <c r="D1115" s="554">
        <v>0</v>
      </c>
      <c r="E1115" s="263" t="str">
        <f ca="1" t="shared" si="17"/>
        <v/>
      </c>
      <c r="F1115" s="555"/>
      <c r="W1115" s="423"/>
    </row>
    <row r="1116" s="421" customFormat="1" ht="18.75" customHeight="1" spans="1:23">
      <c r="A1116" s="552" t="s">
        <v>2029</v>
      </c>
      <c r="B1116" s="553" t="s">
        <v>2030</v>
      </c>
      <c r="C1116" s="554"/>
      <c r="D1116" s="554"/>
      <c r="E1116" s="263" t="str">
        <f ca="1" t="shared" si="17"/>
        <v/>
      </c>
      <c r="F1116" s="555"/>
      <c r="W1116" s="423"/>
    </row>
    <row r="1117" s="421" customFormat="1" ht="18.75" customHeight="1" spans="1:23">
      <c r="A1117" s="552" t="s">
        <v>2031</v>
      </c>
      <c r="B1117" s="553" t="s">
        <v>2032</v>
      </c>
      <c r="C1117" s="554"/>
      <c r="D1117" s="554"/>
      <c r="E1117" s="263" t="str">
        <f ca="1" t="shared" si="17"/>
        <v/>
      </c>
      <c r="F1117" s="555"/>
      <c r="W1117" s="423"/>
    </row>
    <row r="1118" s="421" customFormat="1" ht="18.75" customHeight="1" spans="1:23">
      <c r="A1118" s="552" t="s">
        <v>2033</v>
      </c>
      <c r="B1118" s="553" t="s">
        <v>2034</v>
      </c>
      <c r="C1118" s="554"/>
      <c r="D1118" s="554"/>
      <c r="E1118" s="263" t="str">
        <f ca="1" t="shared" si="17"/>
        <v/>
      </c>
      <c r="F1118" s="555"/>
      <c r="W1118" s="423"/>
    </row>
    <row r="1119" s="421" customFormat="1" ht="18.75" customHeight="1" spans="1:23">
      <c r="A1119" s="552" t="s">
        <v>2035</v>
      </c>
      <c r="B1119" s="558" t="s">
        <v>2036</v>
      </c>
      <c r="C1119" s="554"/>
      <c r="D1119" s="554"/>
      <c r="E1119" s="263" t="str">
        <f ca="1" t="shared" si="17"/>
        <v/>
      </c>
      <c r="F1119" s="555"/>
      <c r="W1119" s="423"/>
    </row>
    <row r="1120" s="421" customFormat="1" ht="18.75" customHeight="1" spans="1:23">
      <c r="A1120" s="552" t="s">
        <v>2037</v>
      </c>
      <c r="B1120" s="553" t="s">
        <v>2038</v>
      </c>
      <c r="C1120" s="554"/>
      <c r="D1120" s="554"/>
      <c r="E1120" s="263" t="str">
        <f ca="1" t="shared" si="17"/>
        <v/>
      </c>
      <c r="F1120" s="555"/>
      <c r="W1120" s="423"/>
    </row>
    <row r="1121" s="421" customFormat="1" ht="18.75" customHeight="1" spans="1:23">
      <c r="A1121" s="552" t="s">
        <v>2039</v>
      </c>
      <c r="B1121" s="553" t="s">
        <v>95</v>
      </c>
      <c r="C1121" s="554"/>
      <c r="D1121" s="554"/>
      <c r="E1121" s="263" t="str">
        <f ca="1" t="shared" si="17"/>
        <v/>
      </c>
      <c r="F1121" s="555"/>
      <c r="W1121" s="423"/>
    </row>
    <row r="1122" s="421" customFormat="1" ht="18.75" customHeight="1" spans="1:23">
      <c r="A1122" s="552" t="s">
        <v>2040</v>
      </c>
      <c r="B1122" s="553" t="s">
        <v>97</v>
      </c>
      <c r="C1122" s="554"/>
      <c r="D1122" s="554"/>
      <c r="E1122" s="263" t="str">
        <f ca="1" t="shared" si="17"/>
        <v/>
      </c>
      <c r="F1122" s="555"/>
      <c r="W1122" s="423"/>
    </row>
    <row r="1123" s="421" customFormat="1" ht="18.75" customHeight="1" spans="1:23">
      <c r="A1123" s="552" t="s">
        <v>2041</v>
      </c>
      <c r="B1123" s="553" t="s">
        <v>99</v>
      </c>
      <c r="C1123" s="554"/>
      <c r="D1123" s="554"/>
      <c r="E1123" s="263" t="str">
        <f ca="1" t="shared" si="17"/>
        <v/>
      </c>
      <c r="F1123" s="555"/>
      <c r="W1123" s="423"/>
    </row>
    <row r="1124" s="421" customFormat="1" ht="18.75" customHeight="1" spans="1:23">
      <c r="A1124" s="552" t="s">
        <v>2042</v>
      </c>
      <c r="B1124" s="553" t="s">
        <v>2043</v>
      </c>
      <c r="C1124" s="554"/>
      <c r="D1124" s="554"/>
      <c r="E1124" s="263" t="str">
        <f ca="1" t="shared" si="17"/>
        <v/>
      </c>
      <c r="F1124" s="555"/>
      <c r="W1124" s="423"/>
    </row>
    <row r="1125" s="421" customFormat="1" ht="18.75" customHeight="1" spans="1:23">
      <c r="A1125" s="552" t="s">
        <v>2044</v>
      </c>
      <c r="B1125" s="557" t="s">
        <v>2045</v>
      </c>
      <c r="C1125" s="554"/>
      <c r="D1125" s="554">
        <v>20</v>
      </c>
      <c r="E1125" s="263" t="str">
        <f ca="1" t="shared" si="17"/>
        <v/>
      </c>
      <c r="F1125" s="555"/>
      <c r="W1125" s="423"/>
    </row>
    <row r="1126" s="421" customFormat="1" ht="18.75" customHeight="1" spans="1:23">
      <c r="A1126" s="552" t="s">
        <v>2046</v>
      </c>
      <c r="B1126" s="558" t="s">
        <v>95</v>
      </c>
      <c r="C1126" s="554"/>
      <c r="D1126" s="554"/>
      <c r="E1126" s="263" t="str">
        <f ca="1" t="shared" si="17"/>
        <v/>
      </c>
      <c r="F1126" s="555"/>
      <c r="W1126" s="423"/>
    </row>
    <row r="1127" s="421" customFormat="1" ht="18.75" customHeight="1" spans="1:23">
      <c r="A1127" s="552" t="s">
        <v>2047</v>
      </c>
      <c r="B1127" s="553" t="s">
        <v>97</v>
      </c>
      <c r="C1127" s="554"/>
      <c r="D1127" s="554"/>
      <c r="E1127" s="263" t="str">
        <f ca="1" t="shared" si="17"/>
        <v/>
      </c>
      <c r="F1127" s="555"/>
      <c r="W1127" s="423"/>
    </row>
    <row r="1128" s="421" customFormat="1" ht="18.75" customHeight="1" spans="1:23">
      <c r="A1128" s="552" t="s">
        <v>2048</v>
      </c>
      <c r="B1128" s="553" t="s">
        <v>99</v>
      </c>
      <c r="C1128" s="554"/>
      <c r="D1128" s="554"/>
      <c r="E1128" s="263" t="str">
        <f ca="1" t="shared" si="17"/>
        <v/>
      </c>
      <c r="F1128" s="555"/>
      <c r="W1128" s="423"/>
    </row>
    <row r="1129" s="421" customFormat="1" ht="18.75" customHeight="1" spans="1:23">
      <c r="A1129" s="552" t="s">
        <v>2049</v>
      </c>
      <c r="B1129" s="553" t="s">
        <v>2050</v>
      </c>
      <c r="C1129" s="554"/>
      <c r="D1129" s="554"/>
      <c r="E1129" s="263" t="str">
        <f ca="1" t="shared" si="17"/>
        <v/>
      </c>
      <c r="F1129" s="555"/>
      <c r="W1129" s="423"/>
    </row>
    <row r="1130" s="421" customFormat="1" ht="18.75" customHeight="1" spans="1:23">
      <c r="A1130" s="552" t="s">
        <v>2051</v>
      </c>
      <c r="B1130" s="553" t="s">
        <v>2052</v>
      </c>
      <c r="C1130" s="554"/>
      <c r="D1130" s="554"/>
      <c r="E1130" s="263" t="str">
        <f ca="1" t="shared" si="17"/>
        <v/>
      </c>
      <c r="F1130" s="555"/>
      <c r="W1130" s="423"/>
    </row>
    <row r="1131" s="421" customFormat="1" ht="18.75" customHeight="1" spans="1:23">
      <c r="A1131" s="552" t="s">
        <v>2053</v>
      </c>
      <c r="B1131" s="553" t="s">
        <v>2054</v>
      </c>
      <c r="C1131" s="554"/>
      <c r="D1131" s="554"/>
      <c r="E1131" s="263" t="str">
        <f ca="1" t="shared" si="17"/>
        <v/>
      </c>
      <c r="F1131" s="555"/>
      <c r="W1131" s="423"/>
    </row>
    <row r="1132" s="421" customFormat="1" ht="18.75" customHeight="1" spans="1:23">
      <c r="A1132" s="552" t="s">
        <v>2055</v>
      </c>
      <c r="B1132" s="553" t="s">
        <v>2056</v>
      </c>
      <c r="C1132" s="554"/>
      <c r="D1132" s="554"/>
      <c r="E1132" s="263" t="str">
        <f ca="1" t="shared" si="17"/>
        <v/>
      </c>
      <c r="F1132" s="555"/>
      <c r="W1132" s="423"/>
    </row>
    <row r="1133" s="421" customFormat="1" ht="18.75" customHeight="1" spans="1:23">
      <c r="A1133" s="552" t="s">
        <v>2057</v>
      </c>
      <c r="B1133" s="553" t="s">
        <v>2058</v>
      </c>
      <c r="C1133" s="554"/>
      <c r="D1133" s="554"/>
      <c r="E1133" s="263" t="str">
        <f ca="1" t="shared" si="17"/>
        <v/>
      </c>
      <c r="F1133" s="555"/>
      <c r="W1133" s="423"/>
    </row>
    <row r="1134" s="421" customFormat="1" ht="18.75" customHeight="1" spans="1:23">
      <c r="A1134" s="552" t="s">
        <v>2059</v>
      </c>
      <c r="B1134" s="558" t="s">
        <v>2060</v>
      </c>
      <c r="C1134" s="554"/>
      <c r="D1134" s="554"/>
      <c r="E1134" s="263" t="str">
        <f ca="1" t="shared" si="17"/>
        <v/>
      </c>
      <c r="F1134" s="555"/>
      <c r="W1134" s="423"/>
    </row>
    <row r="1135" s="421" customFormat="1" ht="18.75" customHeight="1" spans="1:23">
      <c r="A1135" s="552" t="s">
        <v>2061</v>
      </c>
      <c r="B1135" s="553" t="s">
        <v>2062</v>
      </c>
      <c r="C1135" s="554"/>
      <c r="D1135" s="554"/>
      <c r="E1135" s="263" t="str">
        <f ca="1" t="shared" si="17"/>
        <v/>
      </c>
      <c r="F1135" s="555"/>
      <c r="W1135" s="423"/>
    </row>
    <row r="1136" s="421" customFormat="1" ht="18.75" customHeight="1" spans="1:23">
      <c r="A1136" s="552" t="s">
        <v>2063</v>
      </c>
      <c r="B1136" s="553" t="s">
        <v>1918</v>
      </c>
      <c r="C1136" s="554"/>
      <c r="D1136" s="554"/>
      <c r="E1136" s="263" t="str">
        <f ca="1" t="shared" si="17"/>
        <v/>
      </c>
      <c r="F1136" s="555"/>
      <c r="W1136" s="423"/>
    </row>
    <row r="1137" s="421" customFormat="1" ht="18.75" customHeight="1" spans="1:23">
      <c r="A1137" s="552" t="s">
        <v>2064</v>
      </c>
      <c r="B1137" s="553" t="s">
        <v>2065</v>
      </c>
      <c r="C1137" s="554"/>
      <c r="D1137" s="554"/>
      <c r="E1137" s="263" t="str">
        <f ca="1" t="shared" si="17"/>
        <v/>
      </c>
      <c r="F1137" s="555"/>
      <c r="W1137" s="423"/>
    </row>
    <row r="1138" s="421" customFormat="1" ht="18.75" customHeight="1" spans="1:23">
      <c r="A1138" s="552" t="s">
        <v>2066</v>
      </c>
      <c r="B1138" s="558" t="s">
        <v>2067</v>
      </c>
      <c r="C1138" s="554"/>
      <c r="D1138" s="554">
        <v>20</v>
      </c>
      <c r="E1138" s="263" t="str">
        <f ca="1" t="shared" si="17"/>
        <v/>
      </c>
      <c r="F1138" s="555"/>
      <c r="W1138" s="423"/>
    </row>
    <row r="1139" s="421" customFormat="1" ht="18.75" customHeight="1" spans="1:23">
      <c r="A1139" s="552" t="s">
        <v>2068</v>
      </c>
      <c r="B1139" s="557" t="s">
        <v>2069</v>
      </c>
      <c r="C1139" s="554">
        <v>13</v>
      </c>
      <c r="D1139" s="554">
        <v>7</v>
      </c>
      <c r="E1139" s="263">
        <f ca="1" t="shared" si="17"/>
        <v>53.85</v>
      </c>
      <c r="F1139" s="555"/>
      <c r="W1139" s="423"/>
    </row>
    <row r="1140" s="421" customFormat="1" ht="18.75" customHeight="1" spans="1:23">
      <c r="A1140" s="552" t="s">
        <v>2070</v>
      </c>
      <c r="B1140" s="558" t="s">
        <v>95</v>
      </c>
      <c r="C1140" s="554"/>
      <c r="D1140" s="554"/>
      <c r="E1140" s="263" t="str">
        <f ca="1" t="shared" si="17"/>
        <v/>
      </c>
      <c r="F1140" s="555"/>
      <c r="W1140" s="423"/>
    </row>
    <row r="1141" s="421" customFormat="1" ht="18.75" customHeight="1" spans="1:23">
      <c r="A1141" s="552" t="s">
        <v>2071</v>
      </c>
      <c r="B1141" s="553" t="s">
        <v>97</v>
      </c>
      <c r="C1141" s="554"/>
      <c r="D1141" s="554"/>
      <c r="E1141" s="263" t="str">
        <f ca="1" t="shared" si="17"/>
        <v/>
      </c>
      <c r="F1141" s="555"/>
      <c r="W1141" s="423"/>
    </row>
    <row r="1142" s="421" customFormat="1" ht="18.75" customHeight="1" spans="1:23">
      <c r="A1142" s="552" t="s">
        <v>2072</v>
      </c>
      <c r="B1142" s="553" t="s">
        <v>99</v>
      </c>
      <c r="C1142" s="554"/>
      <c r="D1142" s="554"/>
      <c r="E1142" s="263" t="str">
        <f ca="1" t="shared" si="17"/>
        <v/>
      </c>
      <c r="F1142" s="555"/>
      <c r="W1142" s="423"/>
    </row>
    <row r="1143" s="421" customFormat="1" ht="18.75" customHeight="1" spans="1:23">
      <c r="A1143" s="552" t="s">
        <v>2073</v>
      </c>
      <c r="B1143" s="553" t="s">
        <v>2074</v>
      </c>
      <c r="C1143" s="554"/>
      <c r="D1143" s="554"/>
      <c r="E1143" s="263" t="str">
        <f ca="1" t="shared" si="17"/>
        <v/>
      </c>
      <c r="F1143" s="555"/>
      <c r="W1143" s="423"/>
    </row>
    <row r="1144" s="421" customFormat="1" ht="18.75" customHeight="1" spans="1:23">
      <c r="A1144" s="552" t="s">
        <v>2075</v>
      </c>
      <c r="B1144" s="558" t="s">
        <v>2076</v>
      </c>
      <c r="C1144" s="554"/>
      <c r="D1144" s="554"/>
      <c r="E1144" s="263" t="str">
        <f ca="1" t="shared" si="17"/>
        <v/>
      </c>
      <c r="F1144" s="555"/>
      <c r="W1144" s="423"/>
    </row>
    <row r="1145" s="421" customFormat="1" ht="18.75" customHeight="1" spans="1:23">
      <c r="A1145" s="552" t="s">
        <v>2077</v>
      </c>
      <c r="B1145" s="553" t="s">
        <v>2078</v>
      </c>
      <c r="C1145" s="554"/>
      <c r="D1145" s="554"/>
      <c r="E1145" s="263" t="str">
        <f ca="1" t="shared" si="17"/>
        <v/>
      </c>
      <c r="F1145" s="555"/>
      <c r="W1145" s="423"/>
    </row>
    <row r="1146" s="421" customFormat="1" ht="18.75" customHeight="1" spans="1:23">
      <c r="A1146" s="552" t="s">
        <v>2079</v>
      </c>
      <c r="B1146" s="553" t="s">
        <v>2080</v>
      </c>
      <c r="C1146" s="554"/>
      <c r="D1146" s="554"/>
      <c r="E1146" s="263" t="str">
        <f ca="1" t="shared" si="17"/>
        <v/>
      </c>
      <c r="F1146" s="555"/>
      <c r="W1146" s="423"/>
    </row>
    <row r="1147" s="421" customFormat="1" ht="18.75" customHeight="1" spans="1:23">
      <c r="A1147" s="552" t="s">
        <v>2081</v>
      </c>
      <c r="B1147" s="558" t="s">
        <v>2082</v>
      </c>
      <c r="C1147" s="554">
        <v>13</v>
      </c>
      <c r="D1147" s="554">
        <v>7</v>
      </c>
      <c r="E1147" s="263">
        <f ca="1" t="shared" si="17"/>
        <v>53.85</v>
      </c>
      <c r="F1147" s="555"/>
      <c r="W1147" s="423"/>
    </row>
    <row r="1148" s="421" customFormat="1" ht="18.75" customHeight="1" spans="1:23">
      <c r="A1148" s="552" t="s">
        <v>2083</v>
      </c>
      <c r="B1148" s="553" t="s">
        <v>2084</v>
      </c>
      <c r="C1148" s="554"/>
      <c r="D1148" s="554"/>
      <c r="E1148" s="263" t="str">
        <f ca="1" t="shared" si="17"/>
        <v/>
      </c>
      <c r="F1148" s="555"/>
      <c r="W1148" s="423"/>
    </row>
    <row r="1149" s="421" customFormat="1" ht="18.75" customHeight="1" spans="1:23">
      <c r="A1149" s="552" t="s">
        <v>2085</v>
      </c>
      <c r="B1149" s="553" t="s">
        <v>95</v>
      </c>
      <c r="C1149" s="554"/>
      <c r="D1149" s="554"/>
      <c r="E1149" s="263" t="str">
        <f ca="1" t="shared" si="17"/>
        <v/>
      </c>
      <c r="F1149" s="555"/>
      <c r="W1149" s="423"/>
    </row>
    <row r="1150" s="421" customFormat="1" ht="18.75" customHeight="1" spans="1:23">
      <c r="A1150" s="552" t="s">
        <v>2086</v>
      </c>
      <c r="B1150" s="553" t="s">
        <v>97</v>
      </c>
      <c r="C1150" s="554"/>
      <c r="D1150" s="554"/>
      <c r="E1150" s="263" t="str">
        <f ca="1" t="shared" si="17"/>
        <v/>
      </c>
      <c r="F1150" s="555"/>
      <c r="W1150" s="423"/>
    </row>
    <row r="1151" s="421" customFormat="1" ht="18.75" customHeight="1" spans="1:23">
      <c r="A1151" s="552" t="s">
        <v>2087</v>
      </c>
      <c r="B1151" s="553" t="s">
        <v>99</v>
      </c>
      <c r="C1151" s="554"/>
      <c r="D1151" s="554"/>
      <c r="E1151" s="263" t="str">
        <f ca="1" t="shared" si="17"/>
        <v/>
      </c>
      <c r="F1151" s="555"/>
      <c r="W1151" s="423"/>
    </row>
    <row r="1152" s="421" customFormat="1" ht="18.75" customHeight="1" spans="1:23">
      <c r="A1152" s="552" t="s">
        <v>2088</v>
      </c>
      <c r="B1152" s="553" t="s">
        <v>2089</v>
      </c>
      <c r="C1152" s="554"/>
      <c r="D1152" s="554"/>
      <c r="E1152" s="263" t="str">
        <f ca="1" t="shared" si="17"/>
        <v/>
      </c>
      <c r="F1152" s="555"/>
      <c r="W1152" s="423"/>
    </row>
    <row r="1153" s="421" customFormat="1" ht="18.75" customHeight="1" spans="1:23">
      <c r="A1153" s="552" t="s">
        <v>2090</v>
      </c>
      <c r="B1153" s="553" t="s">
        <v>2091</v>
      </c>
      <c r="C1153" s="554"/>
      <c r="D1153" s="554"/>
      <c r="E1153" s="263" t="str">
        <f ca="1" t="shared" si="17"/>
        <v/>
      </c>
      <c r="F1153" s="555"/>
      <c r="W1153" s="423"/>
    </row>
    <row r="1154" s="421" customFormat="1" ht="18.75" customHeight="1" spans="1:23">
      <c r="A1154" s="552" t="s">
        <v>2092</v>
      </c>
      <c r="B1154" s="553" t="s">
        <v>2093</v>
      </c>
      <c r="C1154" s="554"/>
      <c r="D1154" s="554"/>
      <c r="E1154" s="263" t="str">
        <f ca="1" t="shared" si="17"/>
        <v/>
      </c>
      <c r="F1154" s="555"/>
      <c r="W1154" s="423"/>
    </row>
    <row r="1155" s="421" customFormat="1" ht="18.75" customHeight="1" spans="1:23">
      <c r="A1155" s="552" t="s">
        <v>2094</v>
      </c>
      <c r="B1155" s="557" t="s">
        <v>2095</v>
      </c>
      <c r="C1155" s="554">
        <v>4367</v>
      </c>
      <c r="D1155" s="554"/>
      <c r="E1155" s="263">
        <f ca="1" t="shared" si="17"/>
        <v>0</v>
      </c>
      <c r="F1155" s="555"/>
      <c r="W1155" s="423"/>
    </row>
    <row r="1156" s="421" customFormat="1" ht="18.75" customHeight="1" spans="1:23">
      <c r="A1156" s="552" t="s">
        <v>2096</v>
      </c>
      <c r="B1156" s="553" t="s">
        <v>95</v>
      </c>
      <c r="C1156" s="554"/>
      <c r="D1156" s="554"/>
      <c r="E1156" s="263" t="str">
        <f ca="1" t="shared" si="17"/>
        <v/>
      </c>
      <c r="F1156" s="555"/>
      <c r="W1156" s="423"/>
    </row>
    <row r="1157" s="421" customFormat="1" ht="18.75" customHeight="1" spans="1:23">
      <c r="A1157" s="552" t="s">
        <v>2097</v>
      </c>
      <c r="B1157" s="553" t="s">
        <v>97</v>
      </c>
      <c r="C1157" s="554"/>
      <c r="D1157" s="554"/>
      <c r="E1157" s="263" t="str">
        <f ca="1" t="shared" si="17"/>
        <v/>
      </c>
      <c r="F1157" s="555"/>
      <c r="W1157" s="423"/>
    </row>
    <row r="1158" s="421" customFormat="1" ht="18.75" customHeight="1" spans="1:23">
      <c r="A1158" s="552" t="s">
        <v>2098</v>
      </c>
      <c r="B1158" s="553" t="s">
        <v>99</v>
      </c>
      <c r="C1158" s="554"/>
      <c r="D1158" s="554"/>
      <c r="E1158" s="263" t="str">
        <f ca="1" t="shared" ref="E1158:E1221" si="18">IFERROR(ROUND(D1158/C1158*100,2),"")</f>
        <v/>
      </c>
      <c r="F1158" s="555"/>
      <c r="W1158" s="423"/>
    </row>
    <row r="1159" s="421" customFormat="1" ht="18.75" customHeight="1" spans="1:23">
      <c r="A1159" s="552" t="s">
        <v>2099</v>
      </c>
      <c r="B1159" s="558" t="s">
        <v>2100</v>
      </c>
      <c r="C1159" s="554"/>
      <c r="D1159" s="554"/>
      <c r="E1159" s="263" t="str">
        <f ca="1" t="shared" si="18"/>
        <v/>
      </c>
      <c r="F1159" s="555"/>
      <c r="W1159" s="423"/>
    </row>
    <row r="1160" s="421" customFormat="1" ht="18.75" customHeight="1" spans="1:23">
      <c r="A1160" s="552" t="s">
        <v>2101</v>
      </c>
      <c r="B1160" s="558" t="s">
        <v>2102</v>
      </c>
      <c r="C1160" s="554">
        <v>4348</v>
      </c>
      <c r="D1160" s="554"/>
      <c r="E1160" s="263">
        <f ca="1" t="shared" si="18"/>
        <v>0</v>
      </c>
      <c r="F1160" s="555"/>
      <c r="W1160" s="423"/>
    </row>
    <row r="1161" s="421" customFormat="1" ht="18.75" customHeight="1" spans="1:23">
      <c r="A1161" s="552" t="s">
        <v>2103</v>
      </c>
      <c r="B1161" s="553" t="s">
        <v>2104</v>
      </c>
      <c r="C1161" s="554">
        <v>19</v>
      </c>
      <c r="D1161" s="554"/>
      <c r="E1161" s="263">
        <f ca="1" t="shared" si="18"/>
        <v>0</v>
      </c>
      <c r="F1161" s="555"/>
      <c r="W1161" s="423"/>
    </row>
    <row r="1162" s="421" customFormat="1" ht="18.75" customHeight="1" spans="1:23">
      <c r="A1162" s="552" t="s">
        <v>2105</v>
      </c>
      <c r="B1162" s="553" t="s">
        <v>2106</v>
      </c>
      <c r="C1162" s="554"/>
      <c r="D1162" s="554"/>
      <c r="E1162" s="263" t="str">
        <f ca="1" t="shared" si="18"/>
        <v/>
      </c>
      <c r="F1162" s="555"/>
      <c r="W1162" s="423"/>
    </row>
    <row r="1163" s="421" customFormat="1" ht="18.75" customHeight="1" spans="1:23">
      <c r="A1163" s="552" t="s">
        <v>2107</v>
      </c>
      <c r="B1163" s="553" t="s">
        <v>2108</v>
      </c>
      <c r="C1163" s="554"/>
      <c r="D1163" s="554"/>
      <c r="E1163" s="263" t="str">
        <f ca="1" t="shared" si="18"/>
        <v/>
      </c>
      <c r="F1163" s="555"/>
      <c r="W1163" s="423"/>
    </row>
    <row r="1164" s="421" customFormat="1" ht="18.75" customHeight="1" spans="1:23">
      <c r="A1164" s="552" t="s">
        <v>2109</v>
      </c>
      <c r="B1164" s="553" t="s">
        <v>2110</v>
      </c>
      <c r="C1164" s="554"/>
      <c r="D1164" s="554"/>
      <c r="E1164" s="263" t="str">
        <f ca="1" t="shared" si="18"/>
        <v/>
      </c>
      <c r="F1164" s="555"/>
      <c r="W1164" s="423"/>
    </row>
    <row r="1165" s="421" customFormat="1" ht="18.75" customHeight="1" spans="1:23">
      <c r="A1165" s="552" t="s">
        <v>2111</v>
      </c>
      <c r="B1165" s="553" t="s">
        <v>2112</v>
      </c>
      <c r="C1165" s="554"/>
      <c r="D1165" s="554"/>
      <c r="E1165" s="263" t="str">
        <f ca="1" t="shared" si="18"/>
        <v/>
      </c>
      <c r="F1165" s="555"/>
      <c r="W1165" s="423"/>
    </row>
    <row r="1166" s="421" customFormat="1" ht="18.75" customHeight="1" spans="1:23">
      <c r="A1166" s="552" t="s">
        <v>2113</v>
      </c>
      <c r="B1166" s="553" t="s">
        <v>2114</v>
      </c>
      <c r="C1166" s="554"/>
      <c r="D1166" s="554"/>
      <c r="E1166" s="263" t="str">
        <f ca="1" t="shared" si="18"/>
        <v/>
      </c>
      <c r="F1166" s="555"/>
      <c r="W1166" s="423"/>
    </row>
    <row r="1167" s="421" customFormat="1" ht="18.75" customHeight="1" spans="1:23">
      <c r="A1167" s="552" t="s">
        <v>2115</v>
      </c>
      <c r="B1167" s="553" t="s">
        <v>2116</v>
      </c>
      <c r="C1167" s="554"/>
      <c r="D1167" s="554"/>
      <c r="E1167" s="263" t="str">
        <f ca="1" t="shared" si="18"/>
        <v/>
      </c>
      <c r="F1167" s="555"/>
      <c r="W1167" s="423"/>
    </row>
    <row r="1168" s="421" customFormat="1" ht="18.75" customHeight="1" spans="1:23">
      <c r="A1168" s="552" t="s">
        <v>2117</v>
      </c>
      <c r="B1168" s="557" t="s">
        <v>2118</v>
      </c>
      <c r="C1168" s="554">
        <v>150</v>
      </c>
      <c r="D1168" s="554"/>
      <c r="E1168" s="263">
        <f ca="1" t="shared" si="18"/>
        <v>0</v>
      </c>
      <c r="F1168" s="555"/>
      <c r="W1168" s="423"/>
    </row>
    <row r="1169" s="421" customFormat="1" ht="18.75" customHeight="1" spans="1:23">
      <c r="A1169" s="552" t="s">
        <v>2119</v>
      </c>
      <c r="B1169" s="553" t="s">
        <v>2120</v>
      </c>
      <c r="C1169" s="554"/>
      <c r="D1169" s="554"/>
      <c r="E1169" s="263" t="str">
        <f ca="1" t="shared" si="18"/>
        <v/>
      </c>
      <c r="F1169" s="555"/>
      <c r="W1169" s="423"/>
    </row>
    <row r="1170" s="421" customFormat="1" ht="18.75" customHeight="1" spans="1:23">
      <c r="A1170" s="552" t="s">
        <v>2121</v>
      </c>
      <c r="B1170" s="553" t="s">
        <v>2122</v>
      </c>
      <c r="C1170" s="554"/>
      <c r="D1170" s="554"/>
      <c r="E1170" s="263" t="str">
        <f ca="1" t="shared" si="18"/>
        <v/>
      </c>
      <c r="F1170" s="555"/>
      <c r="W1170" s="423"/>
    </row>
    <row r="1171" s="421" customFormat="1" ht="18.75" customHeight="1" spans="1:23">
      <c r="A1171" s="552" t="s">
        <v>2123</v>
      </c>
      <c r="B1171" s="553" t="s">
        <v>2124</v>
      </c>
      <c r="C1171" s="554"/>
      <c r="D1171" s="554"/>
      <c r="E1171" s="263" t="str">
        <f ca="1" t="shared" si="18"/>
        <v/>
      </c>
      <c r="F1171" s="555"/>
      <c r="W1171" s="423"/>
    </row>
    <row r="1172" s="421" customFormat="1" ht="18.75" customHeight="1" spans="1:23">
      <c r="A1172" s="552" t="s">
        <v>2125</v>
      </c>
      <c r="B1172" s="553" t="s">
        <v>2126</v>
      </c>
      <c r="C1172" s="554"/>
      <c r="D1172" s="554"/>
      <c r="E1172" s="263" t="str">
        <f ca="1" t="shared" si="18"/>
        <v/>
      </c>
      <c r="F1172" s="555"/>
      <c r="W1172" s="423"/>
    </row>
    <row r="1173" s="421" customFormat="1" ht="18.75" customHeight="1" spans="1:23">
      <c r="A1173" s="552" t="s">
        <v>2127</v>
      </c>
      <c r="B1173" s="553" t="s">
        <v>2128</v>
      </c>
      <c r="C1173" s="554"/>
      <c r="D1173" s="554"/>
      <c r="E1173" s="263" t="str">
        <f ca="1" t="shared" si="18"/>
        <v/>
      </c>
      <c r="F1173" s="555"/>
      <c r="W1173" s="423"/>
    </row>
    <row r="1174" s="421" customFormat="1" ht="18.75" customHeight="1" spans="1:23">
      <c r="A1174" s="552" t="s">
        <v>2129</v>
      </c>
      <c r="B1174" s="558" t="s">
        <v>2118</v>
      </c>
      <c r="C1174" s="554">
        <v>150</v>
      </c>
      <c r="D1174" s="554">
        <v>150</v>
      </c>
      <c r="E1174" s="263">
        <f ca="1" t="shared" si="18"/>
        <v>100</v>
      </c>
      <c r="F1174" s="555"/>
      <c r="W1174" s="423"/>
    </row>
    <row r="1175" s="421" customFormat="1" ht="18.75" customHeight="1" spans="1:23">
      <c r="A1175" s="552" t="s">
        <v>2130</v>
      </c>
      <c r="B1175" s="553" t="s">
        <v>64</v>
      </c>
      <c r="C1175" s="554"/>
      <c r="D1175" s="554">
        <v>574</v>
      </c>
      <c r="E1175" s="263" t="str">
        <f ca="1" t="shared" si="18"/>
        <v/>
      </c>
      <c r="F1175" s="555"/>
      <c r="W1175" s="423"/>
    </row>
    <row r="1176" s="421" customFormat="1" ht="18.75" customHeight="1" spans="1:23">
      <c r="A1176" s="552" t="s">
        <v>2131</v>
      </c>
      <c r="B1176" s="557" t="s">
        <v>2132</v>
      </c>
      <c r="C1176" s="554"/>
      <c r="D1176" s="554">
        <v>70</v>
      </c>
      <c r="E1176" s="263" t="str">
        <f ca="1" t="shared" si="18"/>
        <v/>
      </c>
      <c r="F1176" s="555"/>
      <c r="W1176" s="423"/>
    </row>
    <row r="1177" s="421" customFormat="1" ht="18.75" customHeight="1" spans="1:23">
      <c r="A1177" s="552" t="s">
        <v>2133</v>
      </c>
      <c r="B1177" s="558" t="s">
        <v>95</v>
      </c>
      <c r="C1177" s="554"/>
      <c r="D1177" s="554"/>
      <c r="E1177" s="263" t="str">
        <f ca="1" t="shared" si="18"/>
        <v/>
      </c>
      <c r="F1177" s="555"/>
      <c r="W1177" s="423"/>
    </row>
    <row r="1178" s="421" customFormat="1" ht="18.75" customHeight="1" spans="1:23">
      <c r="A1178" s="552" t="s">
        <v>2134</v>
      </c>
      <c r="B1178" s="553" t="s">
        <v>97</v>
      </c>
      <c r="C1178" s="554"/>
      <c r="D1178" s="554"/>
      <c r="E1178" s="263" t="str">
        <f ca="1" t="shared" si="18"/>
        <v/>
      </c>
      <c r="F1178" s="555"/>
      <c r="W1178" s="423"/>
    </row>
    <row r="1179" s="421" customFormat="1" ht="18.75" customHeight="1" spans="1:23">
      <c r="A1179" s="552" t="s">
        <v>2135</v>
      </c>
      <c r="B1179" s="553" t="s">
        <v>99</v>
      </c>
      <c r="C1179" s="554"/>
      <c r="D1179" s="554"/>
      <c r="E1179" s="263" t="str">
        <f ca="1" t="shared" si="18"/>
        <v/>
      </c>
      <c r="F1179" s="555"/>
      <c r="W1179" s="423"/>
    </row>
    <row r="1180" s="421" customFormat="1" ht="18.75" customHeight="1" spans="1:23">
      <c r="A1180" s="552" t="s">
        <v>2136</v>
      </c>
      <c r="B1180" s="553" t="s">
        <v>2137</v>
      </c>
      <c r="C1180" s="554"/>
      <c r="D1180" s="554"/>
      <c r="E1180" s="263" t="str">
        <f ca="1" t="shared" si="18"/>
        <v/>
      </c>
      <c r="F1180" s="555"/>
      <c r="W1180" s="423"/>
    </row>
    <row r="1181" s="421" customFormat="1" ht="18.75" customHeight="1" spans="1:23">
      <c r="A1181" s="552" t="s">
        <v>2138</v>
      </c>
      <c r="B1181" s="553" t="s">
        <v>2139</v>
      </c>
      <c r="C1181" s="554"/>
      <c r="D1181" s="554"/>
      <c r="E1181" s="263" t="str">
        <f ca="1" t="shared" si="18"/>
        <v/>
      </c>
      <c r="F1181" s="555"/>
      <c r="W1181" s="423"/>
    </row>
    <row r="1182" s="421" customFormat="1" ht="18.75" customHeight="1" spans="1:23">
      <c r="A1182" s="552" t="s">
        <v>2140</v>
      </c>
      <c r="B1182" s="553" t="s">
        <v>2141</v>
      </c>
      <c r="C1182" s="554"/>
      <c r="D1182" s="554"/>
      <c r="E1182" s="263" t="str">
        <f ca="1" t="shared" si="18"/>
        <v/>
      </c>
      <c r="F1182" s="555"/>
      <c r="W1182" s="423"/>
    </row>
    <row r="1183" s="421" customFormat="1" ht="18.75" customHeight="1" spans="1:23">
      <c r="A1183" s="552" t="s">
        <v>2142</v>
      </c>
      <c r="B1183" s="558" t="s">
        <v>2143</v>
      </c>
      <c r="C1183" s="554">
        <f>SUM(C1184,C1193,C1197,)</f>
        <v>0</v>
      </c>
      <c r="D1183" s="554"/>
      <c r="E1183" s="263" t="str">
        <f ca="1" t="shared" si="18"/>
        <v/>
      </c>
      <c r="F1183" s="555"/>
      <c r="W1183" s="423"/>
    </row>
    <row r="1184" s="421" customFormat="1" ht="18.75" customHeight="1" spans="1:23">
      <c r="A1184" s="552" t="s">
        <v>2144</v>
      </c>
      <c r="B1184" s="553" t="s">
        <v>113</v>
      </c>
      <c r="C1184" s="554">
        <f>SUM(C1185:C1192)</f>
        <v>0</v>
      </c>
      <c r="D1184" s="554"/>
      <c r="E1184" s="263" t="str">
        <f ca="1" t="shared" si="18"/>
        <v/>
      </c>
      <c r="F1184" s="555"/>
      <c r="W1184" s="423"/>
    </row>
    <row r="1185" s="421" customFormat="1" ht="18.75" customHeight="1" spans="1:23">
      <c r="A1185" s="552" t="s">
        <v>2145</v>
      </c>
      <c r="B1185" s="558" t="s">
        <v>2146</v>
      </c>
      <c r="C1185" s="554"/>
      <c r="D1185" s="554">
        <v>70</v>
      </c>
      <c r="E1185" s="263" t="str">
        <f ca="1" t="shared" si="18"/>
        <v/>
      </c>
      <c r="F1185" s="555"/>
      <c r="W1185" s="423"/>
    </row>
    <row r="1186" s="421" customFormat="1" ht="18.75" customHeight="1" spans="1:23">
      <c r="A1186" s="552" t="s">
        <v>2147</v>
      </c>
      <c r="B1186" s="557" t="s">
        <v>2148</v>
      </c>
      <c r="C1186" s="554"/>
      <c r="D1186" s="554"/>
      <c r="E1186" s="263" t="str">
        <f ca="1" t="shared" si="18"/>
        <v/>
      </c>
      <c r="F1186" s="555"/>
      <c r="W1186" s="423"/>
    </row>
    <row r="1187" s="421" customFormat="1" ht="18.75" customHeight="1" spans="1:23">
      <c r="A1187" s="552" t="s">
        <v>2149</v>
      </c>
      <c r="B1187" s="558" t="s">
        <v>95</v>
      </c>
      <c r="C1187" s="554"/>
      <c r="D1187" s="554"/>
      <c r="E1187" s="263" t="str">
        <f ca="1" t="shared" si="18"/>
        <v/>
      </c>
      <c r="F1187" s="555"/>
      <c r="W1187" s="423"/>
    </row>
    <row r="1188" s="421" customFormat="1" ht="18.75" customHeight="1" spans="1:23">
      <c r="A1188" s="552" t="s">
        <v>2150</v>
      </c>
      <c r="B1188" s="553" t="s">
        <v>97</v>
      </c>
      <c r="C1188" s="554"/>
      <c r="D1188" s="554"/>
      <c r="E1188" s="263" t="str">
        <f ca="1" t="shared" si="18"/>
        <v/>
      </c>
      <c r="F1188" s="555"/>
      <c r="W1188" s="423"/>
    </row>
    <row r="1189" s="421" customFormat="1" ht="18.75" customHeight="1" spans="1:23">
      <c r="A1189" s="552" t="s">
        <v>2151</v>
      </c>
      <c r="B1189" s="553" t="s">
        <v>99</v>
      </c>
      <c r="C1189" s="554"/>
      <c r="D1189" s="554"/>
      <c r="E1189" s="263" t="str">
        <f ca="1" t="shared" si="18"/>
        <v/>
      </c>
      <c r="F1189" s="555"/>
      <c r="W1189" s="423"/>
    </row>
    <row r="1190" s="421" customFormat="1" ht="18.75" customHeight="1" spans="1:23">
      <c r="A1190" s="552" t="s">
        <v>2152</v>
      </c>
      <c r="B1190" s="553" t="s">
        <v>2153</v>
      </c>
      <c r="C1190" s="554"/>
      <c r="D1190" s="554"/>
      <c r="E1190" s="263" t="str">
        <f ca="1" t="shared" si="18"/>
        <v/>
      </c>
      <c r="F1190" s="555"/>
      <c r="W1190" s="423"/>
    </row>
    <row r="1191" s="421" customFormat="1" ht="18.75" customHeight="1" spans="1:23">
      <c r="A1191" s="552" t="s">
        <v>2154</v>
      </c>
      <c r="B1191" s="558" t="s">
        <v>2155</v>
      </c>
      <c r="C1191" s="554"/>
      <c r="D1191" s="554"/>
      <c r="E1191" s="263" t="str">
        <f ca="1" t="shared" si="18"/>
        <v/>
      </c>
      <c r="F1191" s="555"/>
      <c r="W1191" s="423"/>
    </row>
    <row r="1192" s="421" customFormat="1" ht="18.75" customHeight="1" spans="1:23">
      <c r="A1192" s="552" t="s">
        <v>2156</v>
      </c>
      <c r="B1192" s="558" t="s">
        <v>2157</v>
      </c>
      <c r="C1192" s="554"/>
      <c r="D1192" s="554"/>
      <c r="E1192" s="263" t="str">
        <f ca="1" t="shared" si="18"/>
        <v/>
      </c>
      <c r="F1192" s="555"/>
      <c r="W1192" s="423"/>
    </row>
    <row r="1193" s="421" customFormat="1" ht="18.75" customHeight="1" spans="1:23">
      <c r="A1193" s="552" t="s">
        <v>2158</v>
      </c>
      <c r="B1193" s="557" t="s">
        <v>2159</v>
      </c>
      <c r="C1193" s="554">
        <f>SUM(C1194:C1196)</f>
        <v>0</v>
      </c>
      <c r="D1193" s="554">
        <v>241</v>
      </c>
      <c r="E1193" s="263" t="str">
        <f ca="1" t="shared" si="18"/>
        <v/>
      </c>
      <c r="F1193" s="555"/>
      <c r="W1193" s="423"/>
    </row>
    <row r="1194" s="421" customFormat="1" ht="18.75" customHeight="1" spans="1:23">
      <c r="A1194" s="552" t="s">
        <v>2160</v>
      </c>
      <c r="B1194" s="553" t="s">
        <v>95</v>
      </c>
      <c r="C1194" s="554"/>
      <c r="D1194" s="554">
        <v>0</v>
      </c>
      <c r="E1194" s="263" t="str">
        <f ca="1" t="shared" si="18"/>
        <v/>
      </c>
      <c r="F1194" s="555"/>
      <c r="W1194" s="423"/>
    </row>
    <row r="1195" s="421" customFormat="1" ht="18.75" customHeight="1" spans="1:23">
      <c r="A1195" s="552" t="s">
        <v>2161</v>
      </c>
      <c r="B1195" s="553" t="s">
        <v>97</v>
      </c>
      <c r="C1195" s="554"/>
      <c r="D1195" s="554">
        <v>0</v>
      </c>
      <c r="E1195" s="263" t="str">
        <f ca="1" t="shared" si="18"/>
        <v/>
      </c>
      <c r="F1195" s="555"/>
      <c r="W1195" s="423"/>
    </row>
    <row r="1196" s="421" customFormat="1" ht="18.75" customHeight="1" spans="1:23">
      <c r="A1196" s="552" t="s">
        <v>2162</v>
      </c>
      <c r="B1196" s="553" t="s">
        <v>99</v>
      </c>
      <c r="C1196" s="554"/>
      <c r="D1196" s="554">
        <v>0</v>
      </c>
      <c r="E1196" s="263" t="str">
        <f ca="1" t="shared" si="18"/>
        <v/>
      </c>
      <c r="F1196" s="555"/>
      <c r="W1196" s="423"/>
    </row>
    <row r="1197" s="421" customFormat="1" ht="18.75" customHeight="1" spans="1:23">
      <c r="A1197" s="552" t="s">
        <v>2163</v>
      </c>
      <c r="B1197" s="553" t="s">
        <v>2164</v>
      </c>
      <c r="C1197" s="554">
        <f>SUM(C1198:C1200)</f>
        <v>0</v>
      </c>
      <c r="D1197" s="554">
        <v>0</v>
      </c>
      <c r="E1197" s="263" t="str">
        <f ca="1" t="shared" si="18"/>
        <v/>
      </c>
      <c r="F1197" s="555"/>
      <c r="W1197" s="423"/>
    </row>
    <row r="1198" s="421" customFormat="1" ht="18.75" customHeight="1" spans="1:23">
      <c r="A1198" s="552" t="s">
        <v>2165</v>
      </c>
      <c r="B1198" s="558" t="s">
        <v>2166</v>
      </c>
      <c r="C1198" s="554"/>
      <c r="D1198" s="554">
        <v>241</v>
      </c>
      <c r="E1198" s="263" t="str">
        <f ca="1" t="shared" si="18"/>
        <v/>
      </c>
      <c r="F1198" s="555"/>
      <c r="W1198" s="423"/>
    </row>
    <row r="1199" s="421" customFormat="1" ht="18.75" customHeight="1" spans="1:23">
      <c r="A1199" s="552" t="s">
        <v>2167</v>
      </c>
      <c r="B1199" s="553" t="s">
        <v>2168</v>
      </c>
      <c r="C1199" s="554"/>
      <c r="D1199" s="554">
        <v>263</v>
      </c>
      <c r="E1199" s="263" t="str">
        <f ca="1" t="shared" si="18"/>
        <v/>
      </c>
      <c r="F1199" s="555"/>
      <c r="W1199" s="423"/>
    </row>
    <row r="1200" s="421" customFormat="1" ht="18.75" customHeight="1" spans="1:23">
      <c r="A1200" s="552" t="s">
        <v>2169</v>
      </c>
      <c r="B1200" s="553" t="s">
        <v>2170</v>
      </c>
      <c r="C1200" s="554"/>
      <c r="D1200" s="554">
        <v>0</v>
      </c>
      <c r="E1200" s="263" t="str">
        <f ca="1" t="shared" si="18"/>
        <v/>
      </c>
      <c r="F1200" s="555"/>
      <c r="W1200" s="423"/>
    </row>
    <row r="1201" s="421" customFormat="1" ht="18.75" customHeight="1" spans="1:23">
      <c r="A1201" s="552" t="s">
        <v>2171</v>
      </c>
      <c r="B1201" s="558" t="s">
        <v>2168</v>
      </c>
      <c r="C1201" s="554"/>
      <c r="D1201" s="554">
        <v>263</v>
      </c>
      <c r="E1201" s="263" t="str">
        <f ca="1" t="shared" si="18"/>
        <v/>
      </c>
      <c r="F1201" s="555"/>
      <c r="W1201" s="423"/>
    </row>
    <row r="1202" s="421" customFormat="1" ht="18.75" customHeight="1" spans="1:23">
      <c r="A1202" s="552" t="s">
        <v>2172</v>
      </c>
      <c r="B1202" s="553" t="s">
        <v>65</v>
      </c>
      <c r="C1202" s="554">
        <v>1700</v>
      </c>
      <c r="D1202" s="554"/>
      <c r="E1202" s="263">
        <f ca="1" t="shared" si="18"/>
        <v>0</v>
      </c>
      <c r="F1202" s="555"/>
      <c r="W1202" s="423"/>
    </row>
    <row r="1203" s="421" customFormat="1" ht="18.75" customHeight="1" spans="1:23">
      <c r="A1203" s="552" t="s">
        <v>2173</v>
      </c>
      <c r="B1203" s="557" t="s">
        <v>2174</v>
      </c>
      <c r="C1203" s="554"/>
      <c r="D1203" s="554"/>
      <c r="E1203" s="263" t="str">
        <f ca="1" t="shared" si="18"/>
        <v/>
      </c>
      <c r="F1203" s="555"/>
      <c r="W1203" s="423"/>
    </row>
    <row r="1204" s="421" customFormat="1" ht="18.75" customHeight="1" spans="1:23">
      <c r="A1204" s="552" t="s">
        <v>2175</v>
      </c>
      <c r="B1204" s="553" t="s">
        <v>95</v>
      </c>
      <c r="C1204" s="554"/>
      <c r="D1204" s="554"/>
      <c r="E1204" s="263" t="str">
        <f ca="1" t="shared" si="18"/>
        <v/>
      </c>
      <c r="F1204" s="555"/>
      <c r="W1204" s="423"/>
    </row>
    <row r="1205" s="421" customFormat="1" ht="18.75" customHeight="1" spans="1:23">
      <c r="A1205" s="552" t="s">
        <v>2176</v>
      </c>
      <c r="B1205" s="553" t="s">
        <v>97</v>
      </c>
      <c r="C1205" s="554"/>
      <c r="D1205" s="554"/>
      <c r="E1205" s="263" t="str">
        <f ca="1" t="shared" si="18"/>
        <v/>
      </c>
      <c r="F1205" s="555"/>
      <c r="W1205" s="423"/>
    </row>
    <row r="1206" s="421" customFormat="1" ht="18.75" customHeight="1" spans="1:23">
      <c r="A1206" s="552" t="s">
        <v>2177</v>
      </c>
      <c r="B1206" s="553" t="s">
        <v>99</v>
      </c>
      <c r="C1206" s="554"/>
      <c r="D1206" s="554"/>
      <c r="E1206" s="263" t="str">
        <f ca="1" t="shared" si="18"/>
        <v/>
      </c>
      <c r="F1206" s="555"/>
      <c r="W1206" s="423"/>
    </row>
    <row r="1207" s="421" customFormat="1" ht="18.75" customHeight="1" spans="1:23">
      <c r="A1207" s="552" t="s">
        <v>2178</v>
      </c>
      <c r="B1207" s="553" t="s">
        <v>2179</v>
      </c>
      <c r="C1207" s="554"/>
      <c r="D1207" s="554"/>
      <c r="E1207" s="263" t="str">
        <f ca="1" t="shared" si="18"/>
        <v/>
      </c>
      <c r="F1207" s="555"/>
      <c r="W1207" s="423"/>
    </row>
    <row r="1208" s="421" customFormat="1" ht="18.75" customHeight="1" spans="1:23">
      <c r="A1208" s="552" t="s">
        <v>2180</v>
      </c>
      <c r="B1208" s="553" t="s">
        <v>113</v>
      </c>
      <c r="C1208" s="554"/>
      <c r="D1208" s="554"/>
      <c r="E1208" s="263" t="str">
        <f ca="1" t="shared" si="18"/>
        <v/>
      </c>
      <c r="F1208" s="555"/>
      <c r="W1208" s="423"/>
    </row>
    <row r="1209" s="421" customFormat="1" ht="18.75" customHeight="1" spans="1:23">
      <c r="A1209" s="552" t="s">
        <v>2181</v>
      </c>
      <c r="B1209" s="558" t="s">
        <v>2182</v>
      </c>
      <c r="C1209" s="554"/>
      <c r="D1209" s="554"/>
      <c r="E1209" s="263" t="str">
        <f ca="1" t="shared" si="18"/>
        <v/>
      </c>
      <c r="F1209" s="555"/>
      <c r="W1209" s="423"/>
    </row>
    <row r="1210" s="421" customFormat="1" ht="18.75" customHeight="1" spans="1:23">
      <c r="A1210" s="552" t="s">
        <v>2183</v>
      </c>
      <c r="B1210" s="553" t="s">
        <v>2184</v>
      </c>
      <c r="C1210" s="554"/>
      <c r="D1210" s="554"/>
      <c r="E1210" s="263" t="str">
        <f ca="1" t="shared" si="18"/>
        <v/>
      </c>
      <c r="F1210" s="555"/>
      <c r="W1210" s="423"/>
    </row>
    <row r="1211" s="421" customFormat="1" ht="18.75" customHeight="1" spans="1:23">
      <c r="A1211" s="552" t="s">
        <v>2185</v>
      </c>
      <c r="B1211" s="553" t="s">
        <v>2186</v>
      </c>
      <c r="C1211" s="554"/>
      <c r="D1211" s="554"/>
      <c r="E1211" s="263" t="str">
        <f ca="1" t="shared" si="18"/>
        <v/>
      </c>
      <c r="F1211" s="555"/>
      <c r="W1211" s="423"/>
    </row>
    <row r="1212" s="421" customFormat="1" ht="18.75" customHeight="1" spans="1:23">
      <c r="A1212" s="552" t="s">
        <v>2187</v>
      </c>
      <c r="B1212" s="553" t="s">
        <v>2188</v>
      </c>
      <c r="C1212" s="554"/>
      <c r="D1212" s="554"/>
      <c r="E1212" s="263" t="str">
        <f ca="1" t="shared" si="18"/>
        <v/>
      </c>
      <c r="F1212" s="555"/>
      <c r="W1212" s="423"/>
    </row>
    <row r="1213" s="421" customFormat="1" ht="18.75" customHeight="1" spans="1:23">
      <c r="A1213" s="552" t="s">
        <v>2189</v>
      </c>
      <c r="B1213" s="553" t="s">
        <v>2190</v>
      </c>
      <c r="C1213" s="554"/>
      <c r="D1213" s="554"/>
      <c r="E1213" s="263" t="str">
        <f ca="1" t="shared" si="18"/>
        <v/>
      </c>
      <c r="F1213" s="555"/>
      <c r="W1213" s="423"/>
    </row>
    <row r="1214" s="421" customFormat="1" ht="18.75" customHeight="1" spans="1:23">
      <c r="A1214" s="552" t="s">
        <v>2191</v>
      </c>
      <c r="B1214" s="553" t="s">
        <v>2192</v>
      </c>
      <c r="C1214" s="554"/>
      <c r="D1214" s="554"/>
      <c r="E1214" s="263" t="str">
        <f ca="1" t="shared" si="18"/>
        <v/>
      </c>
      <c r="F1214" s="555"/>
      <c r="W1214" s="423"/>
    </row>
    <row r="1215" s="421" customFormat="1" ht="18.75" customHeight="1" spans="1:23">
      <c r="A1215" s="552" t="s">
        <v>2193</v>
      </c>
      <c r="B1215" s="553" t="s">
        <v>2194</v>
      </c>
      <c r="C1215" s="554"/>
      <c r="D1215" s="554"/>
      <c r="E1215" s="263" t="str">
        <f ca="1" t="shared" si="18"/>
        <v/>
      </c>
      <c r="F1215" s="555"/>
      <c r="W1215" s="423"/>
    </row>
    <row r="1216" s="421" customFormat="1" ht="18.75" customHeight="1" spans="1:23">
      <c r="A1216" s="552" t="s">
        <v>2195</v>
      </c>
      <c r="B1216" s="553" t="s">
        <v>2196</v>
      </c>
      <c r="C1216" s="554"/>
      <c r="D1216" s="554"/>
      <c r="E1216" s="263" t="str">
        <f ca="1" t="shared" si="18"/>
        <v/>
      </c>
      <c r="F1216" s="555"/>
      <c r="W1216" s="423"/>
    </row>
    <row r="1217" s="421" customFormat="1" ht="18.75" customHeight="1" spans="1:23">
      <c r="A1217" s="552" t="s">
        <v>2197</v>
      </c>
      <c r="B1217" s="558" t="s">
        <v>2198</v>
      </c>
      <c r="C1217" s="554"/>
      <c r="D1217" s="554"/>
      <c r="E1217" s="263" t="str">
        <f ca="1" t="shared" si="18"/>
        <v/>
      </c>
      <c r="F1217" s="555"/>
      <c r="W1217" s="423"/>
    </row>
    <row r="1218" s="421" customFormat="1" ht="18.75" customHeight="1" spans="1:23">
      <c r="A1218" s="552" t="s">
        <v>2199</v>
      </c>
      <c r="B1218" s="553" t="s">
        <v>2200</v>
      </c>
      <c r="C1218" s="554"/>
      <c r="D1218" s="554"/>
      <c r="E1218" s="263" t="str">
        <f ca="1" t="shared" si="18"/>
        <v/>
      </c>
      <c r="F1218" s="555"/>
      <c r="W1218" s="423"/>
    </row>
    <row r="1219" s="421" customFormat="1" ht="18.75" customHeight="1" spans="1:23">
      <c r="A1219" s="552" t="s">
        <v>2201</v>
      </c>
      <c r="B1219" s="553" t="s">
        <v>2202</v>
      </c>
      <c r="C1219" s="554"/>
      <c r="D1219" s="554"/>
      <c r="E1219" s="263" t="str">
        <f ca="1" t="shared" si="18"/>
        <v/>
      </c>
      <c r="F1219" s="555"/>
      <c r="W1219" s="423"/>
    </row>
    <row r="1220" s="421" customFormat="1" ht="18.75" customHeight="1" spans="1:23">
      <c r="A1220" s="552" t="s">
        <v>2203</v>
      </c>
      <c r="B1220" s="557" t="s">
        <v>2204</v>
      </c>
      <c r="C1220" s="554">
        <v>1700</v>
      </c>
      <c r="D1220" s="554"/>
      <c r="E1220" s="263">
        <f ca="1" t="shared" si="18"/>
        <v>0</v>
      </c>
      <c r="F1220" s="555"/>
      <c r="W1220" s="423"/>
    </row>
    <row r="1221" s="421" customFormat="1" ht="18.75" customHeight="1" spans="1:23">
      <c r="A1221" s="552" t="s">
        <v>2205</v>
      </c>
      <c r="B1221" s="553" t="s">
        <v>2206</v>
      </c>
      <c r="C1221" s="554"/>
      <c r="D1221" s="554"/>
      <c r="E1221" s="263" t="str">
        <f ca="1" t="shared" si="18"/>
        <v/>
      </c>
      <c r="F1221" s="555"/>
      <c r="W1221" s="423"/>
    </row>
    <row r="1222" s="421" customFormat="1" ht="18.75" customHeight="1" spans="1:23">
      <c r="A1222" s="552" t="s">
        <v>2207</v>
      </c>
      <c r="B1222" s="553" t="s">
        <v>2208</v>
      </c>
      <c r="C1222" s="554"/>
      <c r="D1222" s="554"/>
      <c r="E1222" s="263" t="str">
        <f ca="1" t="shared" ref="E1222:E1285" si="19">IFERROR(ROUND(D1222/C1222*100,2),"")</f>
        <v/>
      </c>
      <c r="F1222" s="555"/>
      <c r="W1222" s="423"/>
    </row>
    <row r="1223" s="421" customFormat="1" ht="18.75" customHeight="1" spans="1:23">
      <c r="A1223" s="552" t="s">
        <v>2209</v>
      </c>
      <c r="B1223" s="553" t="s">
        <v>2210</v>
      </c>
      <c r="C1223" s="554"/>
      <c r="D1223" s="554"/>
      <c r="E1223" s="263" t="str">
        <f ca="1" t="shared" si="19"/>
        <v/>
      </c>
      <c r="F1223" s="555"/>
      <c r="W1223" s="423"/>
    </row>
    <row r="1224" s="421" customFormat="1" ht="18.75" customHeight="1" spans="1:23">
      <c r="A1224" s="552" t="s">
        <v>2211</v>
      </c>
      <c r="B1224" s="553" t="s">
        <v>2212</v>
      </c>
      <c r="C1224" s="554"/>
      <c r="D1224" s="554"/>
      <c r="E1224" s="263" t="str">
        <f ca="1" t="shared" si="19"/>
        <v/>
      </c>
      <c r="F1224" s="555"/>
      <c r="W1224" s="423"/>
    </row>
    <row r="1225" s="421" customFormat="1" ht="18.75" customHeight="1" spans="1:23">
      <c r="A1225" s="552" t="s">
        <v>2213</v>
      </c>
      <c r="B1225" s="558" t="s">
        <v>2214</v>
      </c>
      <c r="C1225" s="554">
        <v>1700</v>
      </c>
      <c r="D1225" s="554"/>
      <c r="E1225" s="263">
        <f ca="1" t="shared" si="19"/>
        <v>0</v>
      </c>
      <c r="F1225" s="555"/>
      <c r="W1225" s="423"/>
    </row>
    <row r="1226" s="421" customFormat="1" ht="18.75" customHeight="1" spans="1:23">
      <c r="A1226" s="552" t="s">
        <v>2215</v>
      </c>
      <c r="B1226" s="557" t="s">
        <v>2216</v>
      </c>
      <c r="C1226" s="554"/>
      <c r="D1226" s="554"/>
      <c r="E1226" s="263" t="str">
        <f ca="1" t="shared" si="19"/>
        <v/>
      </c>
      <c r="F1226" s="555"/>
      <c r="W1226" s="423"/>
    </row>
    <row r="1227" s="421" customFormat="1" ht="18.75" customHeight="1" spans="1:23">
      <c r="A1227" s="552" t="s">
        <v>2217</v>
      </c>
      <c r="B1227" s="558" t="s">
        <v>2216</v>
      </c>
      <c r="C1227" s="554"/>
      <c r="D1227" s="554"/>
      <c r="E1227" s="263" t="str">
        <f ca="1" t="shared" si="19"/>
        <v/>
      </c>
      <c r="F1227" s="555"/>
      <c r="W1227" s="423"/>
    </row>
    <row r="1228" s="421" customFormat="1" ht="18.75" customHeight="1" spans="1:23">
      <c r="A1228" s="552" t="s">
        <v>2218</v>
      </c>
      <c r="B1228" s="553" t="s">
        <v>66</v>
      </c>
      <c r="C1228" s="554"/>
      <c r="D1228" s="554"/>
      <c r="E1228" s="263" t="str">
        <f ca="1" t="shared" si="19"/>
        <v/>
      </c>
      <c r="F1228" s="555"/>
      <c r="W1228" s="423"/>
    </row>
    <row r="1229" s="421" customFormat="1" ht="18.75" customHeight="1" spans="1:23">
      <c r="A1229" s="552" t="s">
        <v>2219</v>
      </c>
      <c r="B1229" s="553" t="s">
        <v>2220</v>
      </c>
      <c r="C1229" s="554"/>
      <c r="D1229" s="554"/>
      <c r="E1229" s="263" t="str">
        <f ca="1" t="shared" si="19"/>
        <v/>
      </c>
      <c r="F1229" s="555"/>
      <c r="W1229" s="423"/>
    </row>
    <row r="1230" s="421" customFormat="1" ht="18.75" customHeight="1" spans="1:23">
      <c r="A1230" s="552" t="s">
        <v>2221</v>
      </c>
      <c r="B1230" s="553" t="s">
        <v>2222</v>
      </c>
      <c r="C1230" s="554"/>
      <c r="D1230" s="554"/>
      <c r="E1230" s="263" t="str">
        <f ca="1" t="shared" si="19"/>
        <v/>
      </c>
      <c r="F1230" s="555"/>
      <c r="W1230" s="423"/>
    </row>
    <row r="1231" s="421" customFormat="1" ht="18.75" customHeight="1" spans="1:23">
      <c r="A1231" s="552" t="s">
        <v>2223</v>
      </c>
      <c r="B1231" s="553" t="s">
        <v>2224</v>
      </c>
      <c r="C1231" s="554">
        <f>SUM(C1232:C1235)</f>
        <v>0</v>
      </c>
      <c r="D1231" s="554"/>
      <c r="E1231" s="263" t="str">
        <f ca="1" t="shared" si="19"/>
        <v/>
      </c>
      <c r="F1231" s="555"/>
      <c r="W1231" s="423"/>
    </row>
    <row r="1232" s="421" customFormat="1" ht="18.75" customHeight="1" spans="1:23">
      <c r="A1232" s="552" t="s">
        <v>2225</v>
      </c>
      <c r="B1232" s="553" t="s">
        <v>2226</v>
      </c>
      <c r="C1232" s="554"/>
      <c r="D1232" s="554"/>
      <c r="E1232" s="263" t="str">
        <f ca="1" t="shared" si="19"/>
        <v/>
      </c>
      <c r="F1232" s="555"/>
      <c r="W1232" s="423"/>
    </row>
    <row r="1233" s="421" customFormat="1" ht="18.75" customHeight="1" spans="1:23">
      <c r="A1233" s="552" t="s">
        <v>2227</v>
      </c>
      <c r="B1233" s="553" t="s">
        <v>2228</v>
      </c>
      <c r="C1233" s="554"/>
      <c r="D1233" s="554"/>
      <c r="E1233" s="263" t="str">
        <f ca="1" t="shared" si="19"/>
        <v/>
      </c>
      <c r="F1233" s="555"/>
      <c r="W1233" s="423"/>
    </row>
    <row r="1234" s="421" customFormat="1" ht="18.75" customHeight="1" spans="1:23">
      <c r="A1234" s="552" t="s">
        <v>2229</v>
      </c>
      <c r="B1234" s="553" t="s">
        <v>1622</v>
      </c>
      <c r="C1234" s="554"/>
      <c r="D1234" s="554"/>
      <c r="E1234" s="263" t="str">
        <f ca="1" t="shared" si="19"/>
        <v/>
      </c>
      <c r="F1234" s="555"/>
      <c r="W1234" s="423"/>
    </row>
    <row r="1235" s="421" customFormat="1" ht="18.75" customHeight="1" spans="1:23">
      <c r="A1235" s="552" t="s">
        <v>2230</v>
      </c>
      <c r="B1235" s="553" t="s">
        <v>2231</v>
      </c>
      <c r="C1235" s="554"/>
      <c r="D1235" s="554"/>
      <c r="E1235" s="263" t="str">
        <f ca="1" t="shared" si="19"/>
        <v/>
      </c>
      <c r="F1235" s="555"/>
      <c r="W1235" s="423"/>
    </row>
    <row r="1236" s="421" customFormat="1" ht="18.75" customHeight="1" spans="1:23">
      <c r="A1236" s="552" t="s">
        <v>2232</v>
      </c>
      <c r="B1236" s="553" t="s">
        <v>2233</v>
      </c>
      <c r="C1236" s="554"/>
      <c r="D1236" s="554"/>
      <c r="E1236" s="263" t="str">
        <f ca="1" t="shared" si="19"/>
        <v/>
      </c>
      <c r="F1236" s="555"/>
      <c r="W1236" s="423"/>
    </row>
    <row r="1237" s="421" customFormat="1" ht="18.75" customHeight="1" spans="1:23">
      <c r="A1237" s="552" t="s">
        <v>2234</v>
      </c>
      <c r="B1237" s="557" t="s">
        <v>72</v>
      </c>
      <c r="C1237" s="554"/>
      <c r="D1237" s="554"/>
      <c r="E1237" s="263" t="str">
        <f ca="1" t="shared" si="19"/>
        <v/>
      </c>
      <c r="F1237" s="555"/>
      <c r="W1237" s="423"/>
    </row>
    <row r="1238" s="421" customFormat="1" ht="18.75" customHeight="1" spans="1:23">
      <c r="A1238" s="552" t="s">
        <v>2235</v>
      </c>
      <c r="B1238" s="553" t="s">
        <v>67</v>
      </c>
      <c r="C1238" s="554">
        <v>56</v>
      </c>
      <c r="D1238" s="554">
        <v>47</v>
      </c>
      <c r="E1238" s="263">
        <f ca="1" t="shared" si="19"/>
        <v>83.93</v>
      </c>
      <c r="F1238" s="555"/>
      <c r="W1238" s="423"/>
    </row>
    <row r="1239" s="421" customFormat="1" ht="18.75" customHeight="1" spans="1:23">
      <c r="A1239" s="552" t="s">
        <v>2236</v>
      </c>
      <c r="B1239" s="557" t="s">
        <v>2237</v>
      </c>
      <c r="C1239" s="554">
        <v>56</v>
      </c>
      <c r="D1239" s="554">
        <v>47</v>
      </c>
      <c r="E1239" s="263">
        <f ca="1" t="shared" si="19"/>
        <v>83.93</v>
      </c>
      <c r="F1239" s="555"/>
      <c r="W1239" s="423"/>
    </row>
    <row r="1240" s="421" customFormat="1" ht="18.75" customHeight="1" spans="1:23">
      <c r="A1240" s="552" t="s">
        <v>2238</v>
      </c>
      <c r="B1240" s="558" t="s">
        <v>95</v>
      </c>
      <c r="C1240" s="554"/>
      <c r="D1240" s="554">
        <v>0</v>
      </c>
      <c r="E1240" s="263" t="str">
        <f ca="1" t="shared" si="19"/>
        <v/>
      </c>
      <c r="F1240" s="555"/>
      <c r="W1240" s="423"/>
    </row>
    <row r="1241" s="421" customFormat="1" ht="18.75" customHeight="1" spans="1:23">
      <c r="A1241" s="552" t="s">
        <v>2239</v>
      </c>
      <c r="B1241" s="558" t="s">
        <v>97</v>
      </c>
      <c r="C1241" s="554"/>
      <c r="D1241" s="554">
        <v>0</v>
      </c>
      <c r="E1241" s="263" t="str">
        <f ca="1" t="shared" si="19"/>
        <v/>
      </c>
      <c r="F1241" s="555"/>
      <c r="W1241" s="423"/>
    </row>
    <row r="1242" s="421" customFormat="1" ht="18.75" customHeight="1" spans="1:23">
      <c r="A1242" s="552" t="s">
        <v>2240</v>
      </c>
      <c r="B1242" s="553" t="s">
        <v>99</v>
      </c>
      <c r="C1242" s="554"/>
      <c r="D1242" s="554">
        <v>0</v>
      </c>
      <c r="E1242" s="263" t="str">
        <f ca="1" t="shared" si="19"/>
        <v/>
      </c>
      <c r="F1242" s="555"/>
      <c r="W1242" s="423"/>
    </row>
    <row r="1243" s="421" customFormat="1" ht="18.75" customHeight="1" spans="1:23">
      <c r="A1243" s="552" t="s">
        <v>2241</v>
      </c>
      <c r="B1243" s="558" t="s">
        <v>2242</v>
      </c>
      <c r="C1243" s="554"/>
      <c r="D1243" s="554">
        <v>0</v>
      </c>
      <c r="E1243" s="263" t="str">
        <f ca="1" t="shared" si="19"/>
        <v/>
      </c>
      <c r="F1243" s="555"/>
      <c r="W1243" s="423"/>
    </row>
    <row r="1244" s="421" customFormat="1" ht="18.75" customHeight="1" spans="1:23">
      <c r="A1244" s="552" t="s">
        <v>2243</v>
      </c>
      <c r="B1244" s="558" t="s">
        <v>2244</v>
      </c>
      <c r="C1244" s="554">
        <v>14</v>
      </c>
      <c r="D1244" s="554">
        <v>17</v>
      </c>
      <c r="E1244" s="263">
        <f ca="1" t="shared" si="19"/>
        <v>121.43</v>
      </c>
      <c r="F1244" s="555"/>
      <c r="W1244" s="423"/>
    </row>
    <row r="1245" s="421" customFormat="1" ht="18.75" customHeight="1" spans="1:23">
      <c r="A1245" s="552" t="s">
        <v>2245</v>
      </c>
      <c r="B1245" s="558" t="s">
        <v>2246</v>
      </c>
      <c r="C1245" s="554">
        <v>15</v>
      </c>
      <c r="D1245" s="554">
        <v>14</v>
      </c>
      <c r="E1245" s="263">
        <f ca="1" t="shared" si="19"/>
        <v>93.33</v>
      </c>
      <c r="F1245" s="555"/>
      <c r="W1245" s="423"/>
    </row>
    <row r="1246" s="421" customFormat="1" ht="18.75" customHeight="1" spans="1:23">
      <c r="A1246" s="552" t="s">
        <v>2247</v>
      </c>
      <c r="B1246" s="553" t="s">
        <v>2248</v>
      </c>
      <c r="C1246" s="554"/>
      <c r="D1246" s="554">
        <v>0</v>
      </c>
      <c r="E1246" s="263" t="str">
        <f ca="1" t="shared" si="19"/>
        <v/>
      </c>
      <c r="F1246" s="555"/>
      <c r="W1246" s="423"/>
    </row>
    <row r="1247" s="421" customFormat="1" ht="18.75" customHeight="1" spans="1:23">
      <c r="A1247" s="552" t="s">
        <v>2249</v>
      </c>
      <c r="B1247" s="553" t="s">
        <v>2250</v>
      </c>
      <c r="C1247" s="554"/>
      <c r="D1247" s="554">
        <v>0</v>
      </c>
      <c r="E1247" s="263" t="str">
        <f ca="1" t="shared" si="19"/>
        <v/>
      </c>
      <c r="F1247" s="555"/>
      <c r="W1247" s="423"/>
    </row>
    <row r="1248" s="421" customFormat="1" ht="18.75" customHeight="1" spans="1:23">
      <c r="A1248" s="552" t="s">
        <v>2251</v>
      </c>
      <c r="B1248" s="553" t="s">
        <v>2252</v>
      </c>
      <c r="C1248" s="554"/>
      <c r="D1248" s="554">
        <v>0</v>
      </c>
      <c r="E1248" s="263" t="str">
        <f ca="1" t="shared" si="19"/>
        <v/>
      </c>
      <c r="F1248" s="555"/>
      <c r="W1248" s="423"/>
    </row>
    <row r="1249" s="421" customFormat="1" ht="18.75" customHeight="1" spans="1:23">
      <c r="A1249" s="552" t="s">
        <v>2253</v>
      </c>
      <c r="B1249" s="553" t="s">
        <v>2254</v>
      </c>
      <c r="C1249" s="554">
        <v>10</v>
      </c>
      <c r="D1249" s="554">
        <v>8</v>
      </c>
      <c r="E1249" s="263">
        <f ca="1" t="shared" si="19"/>
        <v>80</v>
      </c>
      <c r="F1249" s="555"/>
      <c r="W1249" s="423"/>
    </row>
    <row r="1250" s="421" customFormat="1" ht="18.75" customHeight="1" spans="1:23">
      <c r="A1250" s="552" t="s">
        <v>2255</v>
      </c>
      <c r="B1250" s="553" t="s">
        <v>2256</v>
      </c>
      <c r="C1250" s="554"/>
      <c r="D1250" s="554">
        <v>0</v>
      </c>
      <c r="E1250" s="263" t="str">
        <f ca="1" t="shared" si="19"/>
        <v/>
      </c>
      <c r="F1250" s="555"/>
      <c r="W1250" s="423"/>
    </row>
    <row r="1251" s="421" customFormat="1" ht="18.75" customHeight="1" spans="1:23">
      <c r="A1251" s="552" t="s">
        <v>2257</v>
      </c>
      <c r="B1251" s="558" t="s">
        <v>2258</v>
      </c>
      <c r="C1251" s="554"/>
      <c r="D1251" s="554">
        <v>0</v>
      </c>
      <c r="E1251" s="263" t="str">
        <f ca="1" t="shared" si="19"/>
        <v/>
      </c>
      <c r="F1251" s="555"/>
      <c r="W1251" s="423"/>
    </row>
    <row r="1252" s="421" customFormat="1" ht="18.75" customHeight="1" spans="1:23">
      <c r="A1252" s="552" t="s">
        <v>2259</v>
      </c>
      <c r="B1252" s="553" t="s">
        <v>2260</v>
      </c>
      <c r="C1252" s="554"/>
      <c r="D1252" s="554">
        <v>0</v>
      </c>
      <c r="E1252" s="263" t="str">
        <f ca="1" t="shared" si="19"/>
        <v/>
      </c>
      <c r="F1252" s="555"/>
      <c r="W1252" s="423"/>
    </row>
    <row r="1253" s="421" customFormat="1" ht="18.75" customHeight="1" spans="1:23">
      <c r="A1253" s="552" t="s">
        <v>2261</v>
      </c>
      <c r="B1253" s="553" t="s">
        <v>2262</v>
      </c>
      <c r="C1253" s="554"/>
      <c r="D1253" s="554">
        <v>0</v>
      </c>
      <c r="E1253" s="263" t="str">
        <f ca="1" t="shared" si="19"/>
        <v/>
      </c>
      <c r="F1253" s="555"/>
      <c r="W1253" s="423"/>
    </row>
    <row r="1254" s="421" customFormat="1" ht="18.75" customHeight="1" spans="1:23">
      <c r="A1254" s="552" t="s">
        <v>2263</v>
      </c>
      <c r="B1254" s="553" t="s">
        <v>2264</v>
      </c>
      <c r="C1254" s="554"/>
      <c r="D1254" s="554">
        <v>0</v>
      </c>
      <c r="E1254" s="263" t="str">
        <f ca="1" t="shared" si="19"/>
        <v/>
      </c>
      <c r="F1254" s="555"/>
      <c r="W1254" s="423"/>
    </row>
    <row r="1255" s="421" customFormat="1" ht="18.75" customHeight="1" spans="1:23">
      <c r="A1255" s="552" t="s">
        <v>2265</v>
      </c>
      <c r="B1255" s="553" t="s">
        <v>2266</v>
      </c>
      <c r="C1255" s="554"/>
      <c r="D1255" s="554">
        <v>0</v>
      </c>
      <c r="E1255" s="263" t="str">
        <f ca="1" t="shared" si="19"/>
        <v/>
      </c>
      <c r="F1255" s="555"/>
      <c r="W1255" s="423"/>
    </row>
    <row r="1256" s="421" customFormat="1" ht="18.75" customHeight="1" spans="1:23">
      <c r="A1256" s="552" t="s">
        <v>2267</v>
      </c>
      <c r="B1256" s="553" t="s">
        <v>2268</v>
      </c>
      <c r="C1256" s="554"/>
      <c r="D1256" s="554">
        <v>0</v>
      </c>
      <c r="E1256" s="263" t="str">
        <f ca="1" t="shared" si="19"/>
        <v/>
      </c>
      <c r="F1256" s="555"/>
      <c r="W1256" s="423"/>
    </row>
    <row r="1257" s="421" customFormat="1" ht="18.75" customHeight="1" spans="1:23">
      <c r="A1257" s="552" t="s">
        <v>2269</v>
      </c>
      <c r="B1257" s="558" t="s">
        <v>113</v>
      </c>
      <c r="C1257" s="554"/>
      <c r="D1257" s="554">
        <v>0</v>
      </c>
      <c r="E1257" s="263" t="str">
        <f ca="1" t="shared" si="19"/>
        <v/>
      </c>
      <c r="F1257" s="555"/>
      <c r="W1257" s="423"/>
    </row>
    <row r="1258" s="421" customFormat="1" ht="18.75" customHeight="1" spans="1:23">
      <c r="A1258" s="552" t="s">
        <v>2270</v>
      </c>
      <c r="B1258" s="558" t="s">
        <v>2271</v>
      </c>
      <c r="C1258" s="554">
        <v>17</v>
      </c>
      <c r="D1258" s="554">
        <v>8</v>
      </c>
      <c r="E1258" s="263">
        <f ca="1" t="shared" si="19"/>
        <v>47.06</v>
      </c>
      <c r="F1258" s="555"/>
      <c r="W1258" s="423"/>
    </row>
    <row r="1259" s="421" customFormat="1" ht="18.75" customHeight="1" spans="1:23">
      <c r="A1259" s="552" t="s">
        <v>2272</v>
      </c>
      <c r="B1259" s="553" t="s">
        <v>2273</v>
      </c>
      <c r="C1259" s="554"/>
      <c r="D1259" s="554"/>
      <c r="E1259" s="263" t="str">
        <f ca="1" t="shared" si="19"/>
        <v/>
      </c>
      <c r="F1259" s="555"/>
      <c r="W1259" s="423"/>
    </row>
    <row r="1260" s="421" customFormat="1" ht="18.75" customHeight="1" spans="1:23">
      <c r="A1260" s="552" t="s">
        <v>2274</v>
      </c>
      <c r="B1260" s="553" t="s">
        <v>95</v>
      </c>
      <c r="C1260" s="554"/>
      <c r="D1260" s="554"/>
      <c r="E1260" s="263" t="str">
        <f ca="1" t="shared" si="19"/>
        <v/>
      </c>
      <c r="F1260" s="555"/>
      <c r="W1260" s="423"/>
    </row>
    <row r="1261" s="421" customFormat="1" ht="18.75" customHeight="1" spans="1:23">
      <c r="A1261" s="552" t="s">
        <v>2275</v>
      </c>
      <c r="B1261" s="553" t="s">
        <v>97</v>
      </c>
      <c r="C1261" s="554">
        <f>SUM(C1262)</f>
        <v>0</v>
      </c>
      <c r="D1261" s="554"/>
      <c r="E1261" s="263" t="str">
        <f ca="1" t="shared" si="19"/>
        <v/>
      </c>
      <c r="F1261" s="555"/>
      <c r="W1261" s="423"/>
    </row>
    <row r="1262" s="421" customFormat="1" ht="18.75" customHeight="1" spans="1:23">
      <c r="A1262" s="552" t="s">
        <v>2276</v>
      </c>
      <c r="B1262" s="553" t="s">
        <v>99</v>
      </c>
      <c r="C1262" s="554"/>
      <c r="D1262" s="554"/>
      <c r="E1262" s="263" t="str">
        <f ca="1" t="shared" si="19"/>
        <v/>
      </c>
      <c r="F1262" s="555"/>
      <c r="W1262" s="423"/>
    </row>
    <row r="1263" s="421" customFormat="1" ht="18.75" customHeight="1" spans="1:23">
      <c r="A1263" s="552" t="s">
        <v>2277</v>
      </c>
      <c r="B1263" s="553" t="s">
        <v>2278</v>
      </c>
      <c r="C1263" s="554">
        <f>SUM(C1264:C1265)</f>
        <v>0</v>
      </c>
      <c r="D1263" s="554"/>
      <c r="E1263" s="263" t="str">
        <f ca="1" t="shared" si="19"/>
        <v/>
      </c>
      <c r="F1263" s="555"/>
      <c r="W1263" s="423"/>
    </row>
    <row r="1264" s="421" customFormat="1" ht="18.75" customHeight="1" spans="1:23">
      <c r="A1264" s="552" t="s">
        <v>2279</v>
      </c>
      <c r="B1264" s="553" t="s">
        <v>2280</v>
      </c>
      <c r="C1264" s="554"/>
      <c r="D1264" s="554"/>
      <c r="E1264" s="263" t="str">
        <f ca="1" t="shared" si="19"/>
        <v/>
      </c>
      <c r="F1264" s="555"/>
      <c r="W1264" s="423"/>
    </row>
    <row r="1265" s="421" customFormat="1" ht="18.75" customHeight="1" spans="1:23">
      <c r="A1265" s="552" t="s">
        <v>2281</v>
      </c>
      <c r="B1265" s="553" t="s">
        <v>2282</v>
      </c>
      <c r="C1265" s="554"/>
      <c r="D1265" s="554"/>
      <c r="E1265" s="263" t="str">
        <f ca="1" t="shared" si="19"/>
        <v/>
      </c>
      <c r="F1265" s="555"/>
      <c r="W1265" s="423"/>
    </row>
    <row r="1266" s="421" customFormat="1" ht="18.75" customHeight="1" spans="1:23">
      <c r="A1266" s="552" t="s">
        <v>2283</v>
      </c>
      <c r="B1266" s="553" t="s">
        <v>2284</v>
      </c>
      <c r="C1266" s="554"/>
      <c r="D1266" s="554"/>
      <c r="E1266" s="263" t="str">
        <f ca="1" t="shared" si="19"/>
        <v/>
      </c>
      <c r="F1266" s="555"/>
      <c r="W1266" s="423"/>
    </row>
    <row r="1267" s="421" customFormat="1" ht="18.75" customHeight="1" spans="1:23">
      <c r="A1267" s="552" t="s">
        <v>2285</v>
      </c>
      <c r="B1267" s="553" t="s">
        <v>2286</v>
      </c>
      <c r="C1267" s="554"/>
      <c r="D1267" s="554"/>
      <c r="E1267" s="263" t="str">
        <f ca="1" t="shared" si="19"/>
        <v/>
      </c>
      <c r="F1267" s="555"/>
      <c r="W1267" s="423"/>
    </row>
    <row r="1268" s="421" customFormat="1" ht="18.75" customHeight="1" spans="1:23">
      <c r="A1268" s="552" t="s">
        <v>2287</v>
      </c>
      <c r="B1268" s="553" t="s">
        <v>2288</v>
      </c>
      <c r="C1268" s="554"/>
      <c r="D1268" s="554"/>
      <c r="E1268" s="263" t="str">
        <f ca="1" t="shared" si="19"/>
        <v/>
      </c>
      <c r="F1268" s="555"/>
      <c r="W1268" s="423"/>
    </row>
    <row r="1269" s="421" customFormat="1" ht="18.75" customHeight="1" spans="1:23">
      <c r="A1269" s="552" t="s">
        <v>2289</v>
      </c>
      <c r="B1269" s="553" t="s">
        <v>2290</v>
      </c>
      <c r="C1269" s="554"/>
      <c r="D1269" s="554"/>
      <c r="E1269" s="263" t="str">
        <f ca="1" t="shared" si="19"/>
        <v/>
      </c>
      <c r="F1269" s="555"/>
      <c r="W1269" s="423"/>
    </row>
    <row r="1270" s="421" customFormat="1" ht="18.75" customHeight="1" spans="1:23">
      <c r="A1270" s="552" t="s">
        <v>2291</v>
      </c>
      <c r="B1270" s="553" t="s">
        <v>2292</v>
      </c>
      <c r="C1270" s="554"/>
      <c r="D1270" s="554"/>
      <c r="E1270" s="263" t="str">
        <f ca="1" t="shared" si="19"/>
        <v/>
      </c>
      <c r="F1270" s="555"/>
      <c r="W1270" s="423"/>
    </row>
    <row r="1271" s="421" customFormat="1" ht="18.75" customHeight="1" spans="1:23">
      <c r="A1271" s="552" t="s">
        <v>2293</v>
      </c>
      <c r="B1271" s="553" t="s">
        <v>2294</v>
      </c>
      <c r="C1271" s="554"/>
      <c r="D1271" s="554"/>
      <c r="E1271" s="263" t="str">
        <f ca="1" t="shared" si="19"/>
        <v/>
      </c>
      <c r="F1271" s="555"/>
      <c r="W1271" s="423"/>
    </row>
    <row r="1272" s="421" customFormat="1" ht="18.75" customHeight="1" spans="1:23">
      <c r="A1272" s="552" t="s">
        <v>2295</v>
      </c>
      <c r="B1272" s="553" t="s">
        <v>2296</v>
      </c>
      <c r="C1272" s="554"/>
      <c r="D1272" s="554"/>
      <c r="E1272" s="263" t="str">
        <f ca="1" t="shared" si="19"/>
        <v/>
      </c>
      <c r="F1272" s="555"/>
      <c r="W1272" s="423"/>
    </row>
    <row r="1273" s="421" customFormat="1" ht="18.75" customHeight="1" spans="1:23">
      <c r="A1273" s="552" t="s">
        <v>2297</v>
      </c>
      <c r="B1273" s="553" t="s">
        <v>2298</v>
      </c>
      <c r="C1273" s="554"/>
      <c r="D1273" s="554"/>
      <c r="E1273" s="263" t="str">
        <f ca="1" t="shared" si="19"/>
        <v/>
      </c>
      <c r="F1273" s="555"/>
      <c r="W1273" s="423"/>
    </row>
    <row r="1274" s="421" customFormat="1" ht="18.75" customHeight="1" spans="1:23">
      <c r="A1274" s="552" t="s">
        <v>2299</v>
      </c>
      <c r="B1274" s="553" t="s">
        <v>2300</v>
      </c>
      <c r="C1274" s="554"/>
      <c r="D1274" s="554"/>
      <c r="E1274" s="263" t="str">
        <f ca="1" t="shared" si="19"/>
        <v/>
      </c>
      <c r="F1274" s="555"/>
      <c r="W1274" s="423"/>
    </row>
    <row r="1275" s="421" customFormat="1" ht="18.75" customHeight="1" spans="1:23">
      <c r="A1275" s="552" t="s">
        <v>2301</v>
      </c>
      <c r="B1275" s="553" t="s">
        <v>2302</v>
      </c>
      <c r="C1275" s="554"/>
      <c r="D1275" s="554"/>
      <c r="E1275" s="263" t="str">
        <f ca="1" t="shared" si="19"/>
        <v/>
      </c>
      <c r="F1275" s="555"/>
      <c r="W1275" s="423"/>
    </row>
    <row r="1276" s="421" customFormat="1" ht="18.75" customHeight="1" spans="1:23">
      <c r="A1276" s="552" t="s">
        <v>2303</v>
      </c>
      <c r="B1276" s="553" t="s">
        <v>113</v>
      </c>
      <c r="C1276" s="554"/>
      <c r="D1276" s="554"/>
      <c r="E1276" s="263" t="str">
        <f ca="1" t="shared" si="19"/>
        <v/>
      </c>
      <c r="F1276" s="555"/>
      <c r="W1276" s="423"/>
    </row>
    <row r="1277" s="421" customFormat="1" ht="18.75" customHeight="1" spans="1:23">
      <c r="A1277" s="552" t="s">
        <v>2304</v>
      </c>
      <c r="B1277" s="553" t="s">
        <v>2305</v>
      </c>
      <c r="C1277" s="554"/>
      <c r="D1277" s="554"/>
      <c r="E1277" s="263" t="str">
        <f ca="1" t="shared" si="19"/>
        <v/>
      </c>
      <c r="F1277" s="555"/>
      <c r="W1277" s="423"/>
    </row>
    <row r="1278" s="421" customFormat="1" ht="18.75" customHeight="1" spans="1:23">
      <c r="A1278" s="552" t="s">
        <v>2306</v>
      </c>
      <c r="B1278" s="553" t="s">
        <v>2307</v>
      </c>
      <c r="C1278" s="554"/>
      <c r="D1278" s="554"/>
      <c r="E1278" s="263" t="str">
        <f ca="1" t="shared" si="19"/>
        <v/>
      </c>
      <c r="F1278" s="555"/>
      <c r="W1278" s="423"/>
    </row>
    <row r="1279" s="421" customFormat="1" ht="18.75" customHeight="1" spans="1:23">
      <c r="A1279" s="552" t="s">
        <v>2308</v>
      </c>
      <c r="B1279" s="553" t="s">
        <v>95</v>
      </c>
      <c r="C1279" s="554"/>
      <c r="D1279" s="554"/>
      <c r="E1279" s="263" t="str">
        <f ca="1" t="shared" si="19"/>
        <v/>
      </c>
      <c r="F1279" s="555"/>
      <c r="W1279" s="423"/>
    </row>
    <row r="1280" s="421" customFormat="1" ht="18.75" customHeight="1" spans="1:23">
      <c r="A1280" s="552" t="s">
        <v>2309</v>
      </c>
      <c r="B1280" s="553" t="s">
        <v>97</v>
      </c>
      <c r="C1280" s="554"/>
      <c r="D1280" s="554"/>
      <c r="E1280" s="263" t="str">
        <f ca="1" t="shared" si="19"/>
        <v/>
      </c>
      <c r="F1280" s="555"/>
      <c r="W1280" s="423"/>
    </row>
    <row r="1281" s="421" customFormat="1" ht="18.75" customHeight="1" spans="1:23">
      <c r="A1281" s="552" t="s">
        <v>2310</v>
      </c>
      <c r="B1281" s="553" t="s">
        <v>99</v>
      </c>
      <c r="C1281" s="554"/>
      <c r="D1281" s="554"/>
      <c r="E1281" s="263" t="str">
        <f ca="1" t="shared" si="19"/>
        <v/>
      </c>
      <c r="F1281" s="555"/>
      <c r="W1281" s="423"/>
    </row>
    <row r="1282" s="421" customFormat="1" ht="18.75" customHeight="1" spans="1:23">
      <c r="A1282" s="552" t="s">
        <v>2311</v>
      </c>
      <c r="B1282" s="553" t="s">
        <v>2312</v>
      </c>
      <c r="C1282" s="554"/>
      <c r="D1282" s="554"/>
      <c r="E1282" s="263" t="str">
        <f ca="1" t="shared" si="19"/>
        <v/>
      </c>
      <c r="F1282" s="555"/>
      <c r="W1282" s="423"/>
    </row>
    <row r="1283" s="421" customFormat="1" ht="18.75" customHeight="1" spans="1:23">
      <c r="A1283" s="552" t="s">
        <v>2313</v>
      </c>
      <c r="B1283" s="553" t="s">
        <v>2314</v>
      </c>
      <c r="C1283" s="554"/>
      <c r="D1283" s="554"/>
      <c r="E1283" s="263" t="str">
        <f ca="1" t="shared" si="19"/>
        <v/>
      </c>
      <c r="F1283" s="555"/>
      <c r="W1283" s="423"/>
    </row>
    <row r="1284" s="421" customFormat="1" ht="18.75" customHeight="1" spans="1:23">
      <c r="A1284" s="552" t="s">
        <v>2315</v>
      </c>
      <c r="B1284" s="553" t="s">
        <v>2316</v>
      </c>
      <c r="C1284" s="554"/>
      <c r="D1284" s="554"/>
      <c r="E1284" s="263" t="str">
        <f ca="1" t="shared" si="19"/>
        <v/>
      </c>
      <c r="F1284" s="555"/>
      <c r="W1284" s="423"/>
    </row>
    <row r="1285" s="421" customFormat="1" ht="18.75" customHeight="1" spans="1:23">
      <c r="A1285" s="552" t="s">
        <v>2317</v>
      </c>
      <c r="B1285" s="553" t="s">
        <v>113</v>
      </c>
      <c r="C1285" s="554"/>
      <c r="D1285" s="554"/>
      <c r="E1285" s="263" t="str">
        <f ca="1" t="shared" si="19"/>
        <v/>
      </c>
      <c r="F1285" s="555"/>
      <c r="W1285" s="423"/>
    </row>
    <row r="1286" s="421" customFormat="1" ht="18.75" customHeight="1" spans="1:23">
      <c r="A1286" s="552" t="s">
        <v>2318</v>
      </c>
      <c r="B1286" s="553" t="s">
        <v>2319</v>
      </c>
      <c r="C1286" s="554"/>
      <c r="D1286" s="554"/>
      <c r="E1286" s="263" t="str">
        <f ca="1" t="shared" ref="E1286:E1349" si="20">IFERROR(ROUND(D1286/C1286*100,2),"")</f>
        <v/>
      </c>
      <c r="F1286" s="555"/>
      <c r="W1286" s="423"/>
    </row>
    <row r="1287" s="421" customFormat="1" ht="18.75" customHeight="1" spans="1:23">
      <c r="A1287" s="552" t="s">
        <v>2320</v>
      </c>
      <c r="B1287" s="557" t="s">
        <v>2321</v>
      </c>
      <c r="C1287" s="554"/>
      <c r="D1287" s="554"/>
      <c r="E1287" s="263" t="str">
        <f ca="1" t="shared" si="20"/>
        <v/>
      </c>
      <c r="F1287" s="555"/>
      <c r="W1287" s="423"/>
    </row>
    <row r="1288" s="421" customFormat="1" ht="18.75" customHeight="1" spans="1:23">
      <c r="A1288" s="552" t="s">
        <v>2322</v>
      </c>
      <c r="B1288" s="558" t="s">
        <v>95</v>
      </c>
      <c r="C1288" s="554"/>
      <c r="D1288" s="554"/>
      <c r="E1288" s="263" t="str">
        <f ca="1" t="shared" si="20"/>
        <v/>
      </c>
      <c r="F1288" s="555"/>
      <c r="W1288" s="423"/>
    </row>
    <row r="1289" s="421" customFormat="1" ht="18.75" customHeight="1" spans="1:23">
      <c r="A1289" s="552" t="s">
        <v>2323</v>
      </c>
      <c r="B1289" s="553" t="s">
        <v>97</v>
      </c>
      <c r="C1289" s="554"/>
      <c r="D1289" s="554"/>
      <c r="E1289" s="263" t="str">
        <f ca="1" t="shared" si="20"/>
        <v/>
      </c>
      <c r="F1289" s="555"/>
      <c r="W1289" s="423"/>
    </row>
    <row r="1290" s="421" customFormat="1" ht="18.75" customHeight="1" spans="1:23">
      <c r="A1290" s="552" t="s">
        <v>2324</v>
      </c>
      <c r="B1290" s="553" t="s">
        <v>99</v>
      </c>
      <c r="C1290" s="554"/>
      <c r="D1290" s="554"/>
      <c r="E1290" s="263" t="str">
        <f ca="1" t="shared" si="20"/>
        <v/>
      </c>
      <c r="F1290" s="555"/>
      <c r="W1290" s="423"/>
    </row>
    <row r="1291" s="421" customFormat="1" ht="18.75" customHeight="1" spans="1:23">
      <c r="A1291" s="552" t="s">
        <v>2325</v>
      </c>
      <c r="B1291" s="553" t="s">
        <v>2326</v>
      </c>
      <c r="C1291" s="554"/>
      <c r="D1291" s="554"/>
      <c r="E1291" s="263" t="str">
        <f ca="1" t="shared" si="20"/>
        <v/>
      </c>
      <c r="F1291" s="555"/>
      <c r="W1291" s="423"/>
    </row>
    <row r="1292" s="421" customFormat="1" ht="18.75" customHeight="1" spans="1:23">
      <c r="A1292" s="552" t="s">
        <v>2327</v>
      </c>
      <c r="B1292" s="553" t="s">
        <v>2328</v>
      </c>
      <c r="C1292" s="554"/>
      <c r="D1292" s="554"/>
      <c r="E1292" s="263" t="str">
        <f ca="1" t="shared" si="20"/>
        <v/>
      </c>
      <c r="F1292" s="555"/>
      <c r="W1292" s="423"/>
    </row>
    <row r="1293" s="421" customFormat="1" ht="18.75" customHeight="1" spans="1:23">
      <c r="A1293" s="552" t="s">
        <v>2329</v>
      </c>
      <c r="B1293" s="553" t="s">
        <v>2330</v>
      </c>
      <c r="C1293" s="554"/>
      <c r="D1293" s="554"/>
      <c r="E1293" s="263" t="str">
        <f ca="1" t="shared" si="20"/>
        <v/>
      </c>
      <c r="F1293" s="555"/>
      <c r="W1293" s="423"/>
    </row>
    <row r="1294" s="421" customFormat="1" ht="18.75" customHeight="1" spans="1:23">
      <c r="A1294" s="552" t="s">
        <v>2331</v>
      </c>
      <c r="B1294" s="553" t="s">
        <v>2332</v>
      </c>
      <c r="C1294" s="554"/>
      <c r="D1294" s="554"/>
      <c r="E1294" s="263" t="str">
        <f ca="1" t="shared" si="20"/>
        <v/>
      </c>
      <c r="F1294" s="555"/>
      <c r="W1294" s="423"/>
    </row>
    <row r="1295" s="421" customFormat="1" ht="18.75" customHeight="1" spans="1:23">
      <c r="A1295" s="552" t="s">
        <v>2333</v>
      </c>
      <c r="B1295" s="558" t="s">
        <v>2334</v>
      </c>
      <c r="C1295" s="554"/>
      <c r="D1295" s="554"/>
      <c r="E1295" s="263" t="str">
        <f ca="1" t="shared" si="20"/>
        <v/>
      </c>
      <c r="F1295" s="555"/>
      <c r="W1295" s="423"/>
    </row>
    <row r="1296" s="421" customFormat="1" ht="18.75" customHeight="1" spans="1:23">
      <c r="A1296" s="552" t="s">
        <v>2335</v>
      </c>
      <c r="B1296" s="553" t="s">
        <v>2336</v>
      </c>
      <c r="C1296" s="554"/>
      <c r="D1296" s="554"/>
      <c r="E1296" s="263" t="str">
        <f ca="1" t="shared" si="20"/>
        <v/>
      </c>
      <c r="F1296" s="555"/>
      <c r="W1296" s="423"/>
    </row>
    <row r="1297" s="421" customFormat="1" ht="18.75" customHeight="1" spans="1:23">
      <c r="A1297" s="552" t="s">
        <v>2337</v>
      </c>
      <c r="B1297" s="553" t="s">
        <v>2338</v>
      </c>
      <c r="C1297" s="554"/>
      <c r="D1297" s="554"/>
      <c r="E1297" s="263" t="str">
        <f ca="1" t="shared" si="20"/>
        <v/>
      </c>
      <c r="F1297" s="555"/>
      <c r="W1297" s="423"/>
    </row>
    <row r="1298" s="421" customFormat="1" ht="18.75" customHeight="1" spans="1:23">
      <c r="A1298" s="552" t="s">
        <v>2339</v>
      </c>
      <c r="B1298" s="553" t="s">
        <v>2340</v>
      </c>
      <c r="C1298" s="554"/>
      <c r="D1298" s="554"/>
      <c r="E1298" s="263" t="str">
        <f ca="1" t="shared" si="20"/>
        <v/>
      </c>
      <c r="F1298" s="555"/>
      <c r="W1298" s="423"/>
    </row>
    <row r="1299" s="421" customFormat="1" ht="18.75" customHeight="1" spans="1:23">
      <c r="A1299" s="552" t="s">
        <v>2341</v>
      </c>
      <c r="B1299" s="558" t="s">
        <v>2342</v>
      </c>
      <c r="C1299" s="554"/>
      <c r="D1299" s="554"/>
      <c r="E1299" s="263" t="str">
        <f ca="1" t="shared" si="20"/>
        <v/>
      </c>
      <c r="F1299" s="555"/>
      <c r="W1299" s="423"/>
    </row>
    <row r="1300" s="421" customFormat="1" ht="18.75" customHeight="1" spans="1:23">
      <c r="A1300" s="552" t="s">
        <v>2343</v>
      </c>
      <c r="B1300" s="557" t="s">
        <v>2344</v>
      </c>
      <c r="C1300" s="554"/>
      <c r="D1300" s="554"/>
      <c r="E1300" s="263" t="str">
        <f ca="1" t="shared" si="20"/>
        <v/>
      </c>
      <c r="F1300" s="555"/>
      <c r="W1300" s="423"/>
    </row>
    <row r="1301" s="421" customFormat="1" ht="18.75" customHeight="1" spans="1:23">
      <c r="A1301" s="552" t="s">
        <v>2345</v>
      </c>
      <c r="B1301" s="558" t="s">
        <v>95</v>
      </c>
      <c r="C1301" s="554"/>
      <c r="D1301" s="554"/>
      <c r="E1301" s="263" t="str">
        <f ca="1" t="shared" si="20"/>
        <v/>
      </c>
      <c r="F1301" s="555"/>
      <c r="W1301" s="423"/>
    </row>
    <row r="1302" s="421" customFormat="1" ht="18.75" customHeight="1" spans="1:23">
      <c r="A1302" s="552" t="s">
        <v>2346</v>
      </c>
      <c r="B1302" s="553" t="s">
        <v>97</v>
      </c>
      <c r="C1302" s="554"/>
      <c r="D1302" s="554"/>
      <c r="E1302" s="263" t="str">
        <f ca="1" t="shared" si="20"/>
        <v/>
      </c>
      <c r="F1302" s="555"/>
      <c r="W1302" s="423"/>
    </row>
    <row r="1303" s="421" customFormat="1" ht="18.75" customHeight="1" spans="1:23">
      <c r="A1303" s="552" t="s">
        <v>2347</v>
      </c>
      <c r="B1303" s="553" t="s">
        <v>99</v>
      </c>
      <c r="C1303" s="554"/>
      <c r="D1303" s="554"/>
      <c r="E1303" s="263" t="str">
        <f ca="1" t="shared" si="20"/>
        <v/>
      </c>
      <c r="F1303" s="555"/>
      <c r="W1303" s="423"/>
    </row>
    <row r="1304" s="421" customFormat="1" ht="18.75" customHeight="1" spans="1:23">
      <c r="A1304" s="552" t="s">
        <v>2348</v>
      </c>
      <c r="B1304" s="558" t="s">
        <v>2349</v>
      </c>
      <c r="C1304" s="554"/>
      <c r="D1304" s="554"/>
      <c r="E1304" s="263" t="str">
        <f ca="1" t="shared" si="20"/>
        <v/>
      </c>
      <c r="F1304" s="555"/>
      <c r="W1304" s="423"/>
    </row>
    <row r="1305" s="421" customFormat="1" ht="18.75" customHeight="1" spans="1:23">
      <c r="A1305" s="552" t="s">
        <v>2350</v>
      </c>
      <c r="B1305" s="553" t="s">
        <v>2351</v>
      </c>
      <c r="C1305" s="554"/>
      <c r="D1305" s="554"/>
      <c r="E1305" s="263" t="str">
        <f ca="1" t="shared" si="20"/>
        <v/>
      </c>
      <c r="F1305" s="555"/>
      <c r="W1305" s="423"/>
    </row>
    <row r="1306" s="421" customFormat="1" ht="18.75" customHeight="1" spans="1:23">
      <c r="A1306" s="552" t="s">
        <v>2352</v>
      </c>
      <c r="B1306" s="553" t="s">
        <v>2353</v>
      </c>
      <c r="C1306" s="554"/>
      <c r="D1306" s="554"/>
      <c r="E1306" s="263" t="str">
        <f ca="1" t="shared" si="20"/>
        <v/>
      </c>
      <c r="F1306" s="555"/>
      <c r="W1306" s="423"/>
    </row>
    <row r="1307" s="421" customFormat="1" ht="18.75" customHeight="1" spans="1:23">
      <c r="A1307" s="552" t="s">
        <v>2354</v>
      </c>
      <c r="B1307" s="553" t="s">
        <v>2355</v>
      </c>
      <c r="C1307" s="554"/>
      <c r="D1307" s="554"/>
      <c r="E1307" s="263" t="str">
        <f ca="1" t="shared" si="20"/>
        <v/>
      </c>
      <c r="F1307" s="555"/>
      <c r="W1307" s="423"/>
    </row>
    <row r="1308" s="421" customFormat="1" ht="18.75" customHeight="1" spans="1:23">
      <c r="A1308" s="552" t="s">
        <v>2356</v>
      </c>
      <c r="B1308" s="558" t="s">
        <v>2357</v>
      </c>
      <c r="C1308" s="554"/>
      <c r="D1308" s="554"/>
      <c r="E1308" s="263" t="str">
        <f ca="1" t="shared" si="20"/>
        <v/>
      </c>
      <c r="F1308" s="555"/>
      <c r="W1308" s="423"/>
    </row>
    <row r="1309" s="421" customFormat="1" ht="18.75" customHeight="1" spans="1:23">
      <c r="A1309" s="552" t="s">
        <v>2358</v>
      </c>
      <c r="B1309" s="558" t="s">
        <v>2359</v>
      </c>
      <c r="C1309" s="554"/>
      <c r="D1309" s="554"/>
      <c r="E1309" s="263" t="str">
        <f ca="1" t="shared" si="20"/>
        <v/>
      </c>
      <c r="F1309" s="555"/>
      <c r="W1309" s="423"/>
    </row>
    <row r="1310" s="421" customFormat="1" ht="18.75" customHeight="1" spans="1:23">
      <c r="A1310" s="552" t="s">
        <v>2360</v>
      </c>
      <c r="B1310" s="558" t="s">
        <v>2361</v>
      </c>
      <c r="C1310" s="554"/>
      <c r="D1310" s="554"/>
      <c r="E1310" s="263" t="str">
        <f ca="1" t="shared" si="20"/>
        <v/>
      </c>
      <c r="F1310" s="555"/>
      <c r="W1310" s="423"/>
    </row>
    <row r="1311" s="421" customFormat="1" ht="18.75" customHeight="1" spans="1:23">
      <c r="A1311" s="552" t="s">
        <v>2362</v>
      </c>
      <c r="B1311" s="553" t="s">
        <v>2363</v>
      </c>
      <c r="C1311" s="554"/>
      <c r="D1311" s="554"/>
      <c r="E1311" s="263" t="str">
        <f ca="1" t="shared" si="20"/>
        <v/>
      </c>
      <c r="F1311" s="555"/>
      <c r="W1311" s="423"/>
    </row>
    <row r="1312" s="421" customFormat="1" ht="18.75" customHeight="1" spans="1:23">
      <c r="A1312" s="552" t="s">
        <v>2364</v>
      </c>
      <c r="B1312" s="553" t="s">
        <v>2365</v>
      </c>
      <c r="C1312" s="554"/>
      <c r="D1312" s="554"/>
      <c r="E1312" s="263" t="str">
        <f ca="1" t="shared" si="20"/>
        <v/>
      </c>
      <c r="F1312" s="555"/>
      <c r="W1312" s="423"/>
    </row>
    <row r="1313" s="421" customFormat="1" ht="18.75" customHeight="1" spans="1:23">
      <c r="A1313" s="552" t="s">
        <v>2366</v>
      </c>
      <c r="B1313" s="553" t="s">
        <v>2367</v>
      </c>
      <c r="C1313" s="554"/>
      <c r="D1313" s="554"/>
      <c r="E1313" s="263" t="str">
        <f ca="1" t="shared" si="20"/>
        <v/>
      </c>
      <c r="F1313" s="555"/>
      <c r="W1313" s="423"/>
    </row>
    <row r="1314" s="421" customFormat="1" ht="18.75" customHeight="1" spans="1:23">
      <c r="A1314" s="552" t="s">
        <v>2368</v>
      </c>
      <c r="B1314" s="553" t="s">
        <v>2369</v>
      </c>
      <c r="C1314" s="554"/>
      <c r="D1314" s="554"/>
      <c r="E1314" s="263" t="str">
        <f ca="1" t="shared" si="20"/>
        <v/>
      </c>
      <c r="F1314" s="555"/>
      <c r="W1314" s="423"/>
    </row>
    <row r="1315" s="421" customFormat="1" ht="18.75" customHeight="1" spans="1:23">
      <c r="A1315" s="552" t="s">
        <v>2370</v>
      </c>
      <c r="B1315" s="553" t="s">
        <v>2371</v>
      </c>
      <c r="C1315" s="554"/>
      <c r="D1315" s="554"/>
      <c r="E1315" s="263" t="str">
        <f ca="1" t="shared" si="20"/>
        <v/>
      </c>
      <c r="F1315" s="555"/>
      <c r="W1315" s="423"/>
    </row>
    <row r="1316" s="421" customFormat="1" ht="18.75" customHeight="1" spans="1:23">
      <c r="A1316" s="552" t="s">
        <v>2372</v>
      </c>
      <c r="B1316" s="553" t="s">
        <v>2371</v>
      </c>
      <c r="C1316" s="554"/>
      <c r="D1316" s="554"/>
      <c r="E1316" s="263" t="str">
        <f ca="1" t="shared" si="20"/>
        <v/>
      </c>
      <c r="F1316" s="555"/>
      <c r="W1316" s="423"/>
    </row>
    <row r="1317" s="421" customFormat="1" ht="18.75" customHeight="1" spans="1:23">
      <c r="A1317" s="552" t="s">
        <v>2373</v>
      </c>
      <c r="B1317" s="553" t="s">
        <v>68</v>
      </c>
      <c r="C1317" s="554">
        <v>231</v>
      </c>
      <c r="D1317" s="554">
        <v>7385</v>
      </c>
      <c r="E1317" s="263">
        <f ca="1" t="shared" si="20"/>
        <v>3196.97</v>
      </c>
      <c r="F1317" s="555"/>
      <c r="W1317" s="423"/>
    </row>
    <row r="1318" s="421" customFormat="1" ht="18.75" customHeight="1" spans="1:23">
      <c r="A1318" s="552" t="s">
        <v>2374</v>
      </c>
      <c r="B1318" s="557" t="s">
        <v>2375</v>
      </c>
      <c r="C1318" s="554">
        <v>3</v>
      </c>
      <c r="D1318" s="554">
        <v>7385</v>
      </c>
      <c r="E1318" s="263">
        <f ca="1" t="shared" si="20"/>
        <v>246166.67</v>
      </c>
      <c r="F1318" s="555"/>
      <c r="W1318" s="423"/>
    </row>
    <row r="1319" s="421" customFormat="1" ht="18.75" customHeight="1" spans="1:23">
      <c r="A1319" s="552" t="s">
        <v>2376</v>
      </c>
      <c r="B1319" s="553" t="s">
        <v>2377</v>
      </c>
      <c r="C1319" s="554"/>
      <c r="D1319" s="554">
        <v>0</v>
      </c>
      <c r="E1319" s="263" t="str">
        <f ca="1" t="shared" si="20"/>
        <v/>
      </c>
      <c r="F1319" s="555"/>
      <c r="W1319" s="423"/>
    </row>
    <row r="1320" s="421" customFormat="1" ht="18.75" customHeight="1" spans="1:23">
      <c r="A1320" s="552" t="s">
        <v>2378</v>
      </c>
      <c r="B1320" s="553" t="s">
        <v>2379</v>
      </c>
      <c r="C1320" s="554"/>
      <c r="D1320" s="554">
        <v>0</v>
      </c>
      <c r="E1320" s="263" t="str">
        <f ca="1" t="shared" si="20"/>
        <v/>
      </c>
      <c r="F1320" s="555"/>
      <c r="W1320" s="423"/>
    </row>
    <row r="1321" s="421" customFormat="1" ht="18.75" customHeight="1" spans="1:23">
      <c r="A1321" s="552" t="s">
        <v>2380</v>
      </c>
      <c r="B1321" s="553" t="s">
        <v>2381</v>
      </c>
      <c r="C1321" s="554"/>
      <c r="D1321" s="554">
        <v>7384</v>
      </c>
      <c r="E1321" s="263" t="str">
        <f ca="1" t="shared" si="20"/>
        <v/>
      </c>
      <c r="F1321" s="555"/>
      <c r="W1321" s="423"/>
    </row>
    <row r="1322" s="421" customFormat="1" ht="18.75" customHeight="1" spans="1:23">
      <c r="A1322" s="552" t="s">
        <v>2382</v>
      </c>
      <c r="B1322" s="553" t="s">
        <v>2383</v>
      </c>
      <c r="C1322" s="554"/>
      <c r="D1322" s="554">
        <v>0</v>
      </c>
      <c r="E1322" s="263" t="str">
        <f ca="1" t="shared" si="20"/>
        <v/>
      </c>
      <c r="F1322" s="555"/>
      <c r="W1322" s="423"/>
    </row>
    <row r="1323" s="421" customFormat="1" ht="18.75" customHeight="1" spans="1:23">
      <c r="A1323" s="552" t="s">
        <v>2384</v>
      </c>
      <c r="B1323" s="558" t="s">
        <v>2385</v>
      </c>
      <c r="C1323" s="554"/>
      <c r="D1323" s="554">
        <v>0</v>
      </c>
      <c r="E1323" s="263" t="str">
        <f ca="1" t="shared" si="20"/>
        <v/>
      </c>
      <c r="F1323" s="555"/>
      <c r="W1323" s="423"/>
    </row>
    <row r="1324" s="421" customFormat="1" ht="18.75" customHeight="1" spans="1:23">
      <c r="A1324" s="552" t="s">
        <v>2386</v>
      </c>
      <c r="B1324" s="558" t="s">
        <v>2387</v>
      </c>
      <c r="C1324" s="554"/>
      <c r="D1324" s="554">
        <v>0</v>
      </c>
      <c r="E1324" s="263" t="str">
        <f ca="1" t="shared" si="20"/>
        <v/>
      </c>
      <c r="F1324" s="555"/>
      <c r="W1324" s="423"/>
    </row>
    <row r="1325" s="421" customFormat="1" ht="18.75" customHeight="1" spans="1:23">
      <c r="A1325" s="552" t="s">
        <v>2388</v>
      </c>
      <c r="B1325" s="558" t="s">
        <v>2389</v>
      </c>
      <c r="C1325" s="554"/>
      <c r="D1325" s="554">
        <v>0</v>
      </c>
      <c r="E1325" s="263" t="str">
        <f ca="1" t="shared" si="20"/>
        <v/>
      </c>
      <c r="F1325" s="555"/>
      <c r="W1325" s="423"/>
    </row>
    <row r="1326" s="421" customFormat="1" ht="18.75" customHeight="1" spans="1:23">
      <c r="A1326" s="552" t="s">
        <v>2390</v>
      </c>
      <c r="B1326" s="558" t="s">
        <v>2391</v>
      </c>
      <c r="C1326" s="554">
        <v>3</v>
      </c>
      <c r="D1326" s="554">
        <v>1</v>
      </c>
      <c r="E1326" s="263">
        <f ca="1" t="shared" si="20"/>
        <v>33.33</v>
      </c>
      <c r="F1326" s="555"/>
      <c r="W1326" s="423"/>
    </row>
    <row r="1327" s="421" customFormat="1" ht="18.75" customHeight="1" spans="1:23">
      <c r="A1327" s="552" t="s">
        <v>2392</v>
      </c>
      <c r="B1327" s="557" t="s">
        <v>2393</v>
      </c>
      <c r="C1327" s="554">
        <v>228</v>
      </c>
      <c r="D1327" s="554"/>
      <c r="E1327" s="263">
        <f ca="1" t="shared" si="20"/>
        <v>0</v>
      </c>
      <c r="F1327" s="555"/>
      <c r="W1327" s="423"/>
    </row>
    <row r="1328" s="421" customFormat="1" ht="18.75" customHeight="1" spans="1:23">
      <c r="A1328" s="552" t="s">
        <v>2394</v>
      </c>
      <c r="B1328" s="558" t="s">
        <v>2395</v>
      </c>
      <c r="C1328" s="554">
        <v>228</v>
      </c>
      <c r="D1328" s="554"/>
      <c r="E1328" s="263">
        <f ca="1" t="shared" si="20"/>
        <v>0</v>
      </c>
      <c r="F1328" s="555"/>
      <c r="W1328" s="423"/>
    </row>
    <row r="1329" s="421" customFormat="1" ht="18.75" customHeight="1" spans="1:23">
      <c r="A1329" s="552" t="s">
        <v>2396</v>
      </c>
      <c r="B1329" s="553" t="s">
        <v>2397</v>
      </c>
      <c r="C1329" s="554"/>
      <c r="D1329" s="554"/>
      <c r="E1329" s="263" t="str">
        <f ca="1" t="shared" si="20"/>
        <v/>
      </c>
      <c r="F1329" s="555"/>
      <c r="W1329" s="423"/>
    </row>
    <row r="1330" s="421" customFormat="1" ht="18.75" customHeight="1" spans="1:23">
      <c r="A1330" s="552" t="s">
        <v>2398</v>
      </c>
      <c r="B1330" s="553" t="s">
        <v>2399</v>
      </c>
      <c r="C1330" s="554"/>
      <c r="D1330" s="554"/>
      <c r="E1330" s="263" t="str">
        <f ca="1" t="shared" si="20"/>
        <v/>
      </c>
      <c r="F1330" s="555"/>
      <c r="W1330" s="423"/>
    </row>
    <row r="1331" s="421" customFormat="1" ht="18.75" customHeight="1" spans="1:23">
      <c r="A1331" s="552" t="s">
        <v>2400</v>
      </c>
      <c r="B1331" s="557" t="s">
        <v>2401</v>
      </c>
      <c r="C1331" s="554"/>
      <c r="D1331" s="554"/>
      <c r="E1331" s="263" t="str">
        <f ca="1" t="shared" si="20"/>
        <v/>
      </c>
      <c r="F1331" s="555"/>
      <c r="W1331" s="423"/>
    </row>
    <row r="1332" s="421" customFormat="1" ht="18.75" customHeight="1" spans="1:23">
      <c r="A1332" s="552" t="s">
        <v>2402</v>
      </c>
      <c r="B1332" s="553" t="s">
        <v>2403</v>
      </c>
      <c r="C1332" s="554"/>
      <c r="D1332" s="554"/>
      <c r="E1332" s="263" t="str">
        <f ca="1" t="shared" si="20"/>
        <v/>
      </c>
      <c r="F1332" s="555"/>
      <c r="W1332" s="423"/>
    </row>
    <row r="1333" s="421" customFormat="1" ht="18.75" customHeight="1" spans="1:23">
      <c r="A1333" s="552" t="s">
        <v>2404</v>
      </c>
      <c r="B1333" s="558" t="s">
        <v>2405</v>
      </c>
      <c r="C1333" s="554"/>
      <c r="D1333" s="554"/>
      <c r="E1333" s="263" t="str">
        <f ca="1" t="shared" si="20"/>
        <v/>
      </c>
      <c r="F1333" s="555"/>
      <c r="W1333" s="423"/>
    </row>
    <row r="1334" s="421" customFormat="1" ht="18.75" customHeight="1" spans="1:23">
      <c r="A1334" s="552" t="s">
        <v>2406</v>
      </c>
      <c r="B1334" s="558" t="s">
        <v>2407</v>
      </c>
      <c r="C1334" s="554"/>
      <c r="D1334" s="554"/>
      <c r="E1334" s="263" t="str">
        <f ca="1" t="shared" si="20"/>
        <v/>
      </c>
      <c r="F1334" s="555"/>
      <c r="W1334" s="423"/>
    </row>
    <row r="1335" s="421" customFormat="1" ht="18.75" customHeight="1" spans="1:23">
      <c r="A1335" s="552" t="s">
        <v>2408</v>
      </c>
      <c r="B1335" s="553" t="s">
        <v>69</v>
      </c>
      <c r="C1335" s="554"/>
      <c r="D1335" s="554"/>
      <c r="E1335" s="263" t="str">
        <f ca="1" t="shared" si="20"/>
        <v/>
      </c>
      <c r="F1335" s="555"/>
      <c r="W1335" s="423"/>
    </row>
    <row r="1336" s="421" customFormat="1" ht="18.75" customHeight="1" spans="1:23">
      <c r="A1336" s="552" t="s">
        <v>2409</v>
      </c>
      <c r="B1336" s="557" t="s">
        <v>2410</v>
      </c>
      <c r="C1336" s="554"/>
      <c r="D1336" s="554"/>
      <c r="E1336" s="263" t="str">
        <f ca="1" t="shared" si="20"/>
        <v/>
      </c>
      <c r="F1336" s="555"/>
      <c r="W1336" s="423"/>
    </row>
    <row r="1337" s="421" customFormat="1" ht="18.75" customHeight="1" spans="1:23">
      <c r="A1337" s="552" t="s">
        <v>2411</v>
      </c>
      <c r="B1337" s="558" t="s">
        <v>95</v>
      </c>
      <c r="C1337" s="554"/>
      <c r="D1337" s="554"/>
      <c r="E1337" s="263" t="str">
        <f ca="1" t="shared" si="20"/>
        <v/>
      </c>
      <c r="F1337" s="555"/>
      <c r="W1337" s="423"/>
    </row>
    <row r="1338" s="421" customFormat="1" ht="18.75" customHeight="1" spans="1:23">
      <c r="A1338" s="552" t="s">
        <v>2412</v>
      </c>
      <c r="B1338" s="558" t="s">
        <v>97</v>
      </c>
      <c r="C1338" s="554"/>
      <c r="D1338" s="554"/>
      <c r="E1338" s="263" t="str">
        <f ca="1" t="shared" si="20"/>
        <v/>
      </c>
      <c r="F1338" s="555"/>
      <c r="W1338" s="423"/>
    </row>
    <row r="1339" s="421" customFormat="1" ht="18.75" customHeight="1" spans="1:23">
      <c r="A1339" s="552" t="s">
        <v>2413</v>
      </c>
      <c r="B1339" s="553" t="s">
        <v>99</v>
      </c>
      <c r="C1339" s="554"/>
      <c r="D1339" s="554"/>
      <c r="E1339" s="263" t="str">
        <f ca="1" t="shared" si="20"/>
        <v/>
      </c>
      <c r="F1339" s="555"/>
      <c r="W1339" s="423"/>
    </row>
    <row r="1340" s="421" customFormat="1" ht="18.75" customHeight="1" spans="1:23">
      <c r="A1340" s="552" t="s">
        <v>2414</v>
      </c>
      <c r="B1340" s="553" t="s">
        <v>2415</v>
      </c>
      <c r="C1340" s="554"/>
      <c r="D1340" s="554"/>
      <c r="E1340" s="263" t="str">
        <f ca="1" t="shared" si="20"/>
        <v/>
      </c>
      <c r="F1340" s="555"/>
      <c r="W1340" s="423"/>
    </row>
    <row r="1341" s="421" customFormat="1" ht="18.75" customHeight="1" spans="1:23">
      <c r="A1341" s="552" t="s">
        <v>2416</v>
      </c>
      <c r="B1341" s="553" t="s">
        <v>2417</v>
      </c>
      <c r="C1341" s="554"/>
      <c r="D1341" s="554"/>
      <c r="E1341" s="263" t="str">
        <f ca="1" t="shared" si="20"/>
        <v/>
      </c>
      <c r="F1341" s="555"/>
      <c r="W1341" s="423"/>
    </row>
    <row r="1342" s="421" customFormat="1" ht="18.75" customHeight="1" spans="1:23">
      <c r="A1342" s="552" t="s">
        <v>2418</v>
      </c>
      <c r="B1342" s="558" t="s">
        <v>2419</v>
      </c>
      <c r="C1342" s="554"/>
      <c r="D1342" s="554"/>
      <c r="E1342" s="263" t="str">
        <f ca="1" t="shared" si="20"/>
        <v/>
      </c>
      <c r="F1342" s="555"/>
      <c r="W1342" s="423"/>
    </row>
    <row r="1343" s="421" customFormat="1" ht="18.75" customHeight="1" spans="1:23">
      <c r="A1343" s="552" t="s">
        <v>2420</v>
      </c>
      <c r="B1343" s="553" t="s">
        <v>2421</v>
      </c>
      <c r="C1343" s="554"/>
      <c r="D1343" s="554"/>
      <c r="E1343" s="263" t="str">
        <f ca="1" t="shared" si="20"/>
        <v/>
      </c>
      <c r="F1343" s="555"/>
      <c r="W1343" s="423"/>
    </row>
    <row r="1344" s="421" customFormat="1" ht="18.75" customHeight="1" spans="1:23">
      <c r="A1344" s="552" t="s">
        <v>2422</v>
      </c>
      <c r="B1344" s="558" t="s">
        <v>2423</v>
      </c>
      <c r="C1344" s="554"/>
      <c r="D1344" s="554"/>
      <c r="E1344" s="263" t="str">
        <f ca="1" t="shared" si="20"/>
        <v/>
      </c>
      <c r="F1344" s="555"/>
      <c r="W1344" s="423"/>
    </row>
    <row r="1345" s="421" customFormat="1" ht="18.75" customHeight="1" spans="1:23">
      <c r="A1345" s="552" t="s">
        <v>2424</v>
      </c>
      <c r="B1345" s="553" t="s">
        <v>2425</v>
      </c>
      <c r="C1345" s="554"/>
      <c r="D1345" s="554"/>
      <c r="E1345" s="263" t="str">
        <f ca="1" t="shared" si="20"/>
        <v/>
      </c>
      <c r="F1345" s="555"/>
      <c r="W1345" s="423"/>
    </row>
    <row r="1346" s="421" customFormat="1" ht="18.75" customHeight="1" spans="1:23">
      <c r="A1346" s="552" t="s">
        <v>2426</v>
      </c>
      <c r="B1346" s="553" t="s">
        <v>2427</v>
      </c>
      <c r="C1346" s="554"/>
      <c r="D1346" s="554"/>
      <c r="E1346" s="263" t="str">
        <f ca="1" t="shared" si="20"/>
        <v/>
      </c>
      <c r="F1346" s="555"/>
      <c r="W1346" s="423"/>
    </row>
    <row r="1347" s="421" customFormat="1" ht="18.75" customHeight="1" spans="1:23">
      <c r="A1347" s="552" t="s">
        <v>2428</v>
      </c>
      <c r="B1347" s="553" t="s">
        <v>2429</v>
      </c>
      <c r="C1347" s="554"/>
      <c r="D1347" s="554"/>
      <c r="E1347" s="263" t="str">
        <f ca="1" t="shared" si="20"/>
        <v/>
      </c>
      <c r="F1347" s="555"/>
      <c r="W1347" s="423"/>
    </row>
    <row r="1348" s="421" customFormat="1" ht="18.75" customHeight="1" spans="1:23">
      <c r="A1348" s="552" t="s">
        <v>2430</v>
      </c>
      <c r="B1348" s="553" t="s">
        <v>2431</v>
      </c>
      <c r="C1348" s="554"/>
      <c r="D1348" s="554"/>
      <c r="E1348" s="263" t="str">
        <f ca="1" t="shared" si="20"/>
        <v/>
      </c>
      <c r="F1348" s="555"/>
      <c r="W1348" s="423"/>
    </row>
    <row r="1349" s="421" customFormat="1" ht="18.75" customHeight="1" spans="1:23">
      <c r="A1349" s="552" t="s">
        <v>2432</v>
      </c>
      <c r="B1349" s="553" t="s">
        <v>113</v>
      </c>
      <c r="C1349" s="554"/>
      <c r="D1349" s="554"/>
      <c r="E1349" s="263" t="str">
        <f ca="1" t="shared" si="20"/>
        <v/>
      </c>
      <c r="F1349" s="555"/>
      <c r="W1349" s="423"/>
    </row>
    <row r="1350" s="421" customFormat="1" ht="18.75" customHeight="1" spans="1:23">
      <c r="A1350" s="552" t="s">
        <v>2433</v>
      </c>
      <c r="B1350" s="558" t="s">
        <v>2434</v>
      </c>
      <c r="C1350" s="554"/>
      <c r="D1350" s="554"/>
      <c r="E1350" s="263" t="str">
        <f ca="1" t="shared" ref="E1350:E1398" si="21">IFERROR(ROUND(D1350/C1350*100,2),"")</f>
        <v/>
      </c>
      <c r="F1350" s="555"/>
      <c r="W1350" s="423"/>
    </row>
    <row r="1351" s="421" customFormat="1" ht="18.75" customHeight="1" spans="1:23">
      <c r="A1351" s="552" t="s">
        <v>2435</v>
      </c>
      <c r="B1351" s="557" t="s">
        <v>2436</v>
      </c>
      <c r="C1351" s="554"/>
      <c r="D1351" s="554"/>
      <c r="E1351" s="263" t="str">
        <f ca="1" t="shared" si="21"/>
        <v/>
      </c>
      <c r="F1351" s="555"/>
      <c r="W1351" s="423"/>
    </row>
    <row r="1352" s="421" customFormat="1" ht="18.75" customHeight="1" spans="1:23">
      <c r="A1352" s="552" t="s">
        <v>2437</v>
      </c>
      <c r="B1352" s="558" t="s">
        <v>95</v>
      </c>
      <c r="C1352" s="554"/>
      <c r="D1352" s="554"/>
      <c r="E1352" s="263" t="str">
        <f ca="1" t="shared" si="21"/>
        <v/>
      </c>
      <c r="F1352" s="555"/>
      <c r="W1352" s="423"/>
    </row>
    <row r="1353" s="421" customFormat="1" ht="18.75" customHeight="1" spans="1:23">
      <c r="A1353" s="552" t="s">
        <v>2438</v>
      </c>
      <c r="B1353" s="558" t="s">
        <v>97</v>
      </c>
      <c r="C1353" s="554"/>
      <c r="D1353" s="554"/>
      <c r="E1353" s="263" t="str">
        <f ca="1" t="shared" si="21"/>
        <v/>
      </c>
      <c r="F1353" s="555"/>
      <c r="W1353" s="423"/>
    </row>
    <row r="1354" s="421" customFormat="1" ht="18.75" customHeight="1" spans="1:23">
      <c r="A1354" s="552" t="s">
        <v>2439</v>
      </c>
      <c r="B1354" s="553" t="s">
        <v>99</v>
      </c>
      <c r="C1354" s="554"/>
      <c r="D1354" s="554"/>
      <c r="E1354" s="263" t="str">
        <f ca="1" t="shared" si="21"/>
        <v/>
      </c>
      <c r="F1354" s="555"/>
      <c r="W1354" s="423"/>
    </row>
    <row r="1355" s="421" customFormat="1" ht="18.75" customHeight="1" spans="1:23">
      <c r="A1355" s="552" t="s">
        <v>2440</v>
      </c>
      <c r="B1355" s="553" t="s">
        <v>2441</v>
      </c>
      <c r="C1355" s="554"/>
      <c r="D1355" s="554"/>
      <c r="E1355" s="263" t="str">
        <f ca="1" t="shared" si="21"/>
        <v/>
      </c>
      <c r="F1355" s="555"/>
      <c r="W1355" s="423"/>
    </row>
    <row r="1356" s="421" customFormat="1" ht="18.75" customHeight="1" spans="1:23">
      <c r="A1356" s="552" t="s">
        <v>2442</v>
      </c>
      <c r="B1356" s="553" t="s">
        <v>2443</v>
      </c>
      <c r="C1356" s="554"/>
      <c r="D1356" s="554"/>
      <c r="E1356" s="263" t="str">
        <f ca="1" t="shared" si="21"/>
        <v/>
      </c>
      <c r="F1356" s="555"/>
      <c r="W1356" s="423"/>
    </row>
    <row r="1357" s="421" customFormat="1" ht="18.75" customHeight="1" spans="1:23">
      <c r="A1357" s="552" t="s">
        <v>2444</v>
      </c>
      <c r="B1357" s="553" t="s">
        <v>2445</v>
      </c>
      <c r="C1357" s="554"/>
      <c r="D1357" s="554"/>
      <c r="E1357" s="263" t="str">
        <f ca="1" t="shared" si="21"/>
        <v/>
      </c>
      <c r="F1357" s="555"/>
      <c r="W1357" s="423"/>
    </row>
    <row r="1358" s="421" customFormat="1" ht="18.75" customHeight="1" spans="1:23">
      <c r="A1358" s="552" t="s">
        <v>2446</v>
      </c>
      <c r="B1358" s="553" t="s">
        <v>2447</v>
      </c>
      <c r="C1358" s="554"/>
      <c r="D1358" s="554"/>
      <c r="E1358" s="263" t="str">
        <f ca="1" t="shared" si="21"/>
        <v/>
      </c>
      <c r="F1358" s="555"/>
      <c r="W1358" s="423"/>
    </row>
    <row r="1359" s="421" customFormat="1" ht="18.75" customHeight="1" spans="1:23">
      <c r="A1359" s="552" t="s">
        <v>2448</v>
      </c>
      <c r="B1359" s="553" t="s">
        <v>2449</v>
      </c>
      <c r="C1359" s="554"/>
      <c r="D1359" s="554"/>
      <c r="E1359" s="263" t="str">
        <f ca="1" t="shared" si="21"/>
        <v/>
      </c>
      <c r="F1359" s="555"/>
      <c r="W1359" s="423"/>
    </row>
    <row r="1360" s="421" customFormat="1" ht="18.75" customHeight="1" spans="1:23">
      <c r="A1360" s="552" t="s">
        <v>2450</v>
      </c>
      <c r="B1360" s="553" t="s">
        <v>2451</v>
      </c>
      <c r="C1360" s="554"/>
      <c r="D1360" s="554"/>
      <c r="E1360" s="263" t="str">
        <f ca="1" t="shared" si="21"/>
        <v/>
      </c>
      <c r="F1360" s="555"/>
      <c r="W1360" s="423"/>
    </row>
    <row r="1361" s="421" customFormat="1" ht="18.75" customHeight="1" spans="1:23">
      <c r="A1361" s="552" t="s">
        <v>2452</v>
      </c>
      <c r="B1361" s="553" t="s">
        <v>2453</v>
      </c>
      <c r="C1361" s="554"/>
      <c r="D1361" s="554"/>
      <c r="E1361" s="263" t="str">
        <f ca="1" t="shared" si="21"/>
        <v/>
      </c>
      <c r="F1361" s="555"/>
      <c r="W1361" s="423"/>
    </row>
    <row r="1362" s="421" customFormat="1" ht="18.75" customHeight="1" spans="1:23">
      <c r="A1362" s="552" t="s">
        <v>2454</v>
      </c>
      <c r="B1362" s="553" t="s">
        <v>2455</v>
      </c>
      <c r="C1362" s="554"/>
      <c r="D1362" s="554"/>
      <c r="E1362" s="263" t="str">
        <f ca="1" t="shared" si="21"/>
        <v/>
      </c>
      <c r="F1362" s="555"/>
      <c r="W1362" s="423"/>
    </row>
    <row r="1363" s="421" customFormat="1" ht="18.75" customHeight="1" spans="1:23">
      <c r="A1363" s="552" t="s">
        <v>2456</v>
      </c>
      <c r="B1363" s="553" t="s">
        <v>113</v>
      </c>
      <c r="C1363" s="554"/>
      <c r="D1363" s="554"/>
      <c r="E1363" s="263" t="str">
        <f ca="1" t="shared" si="21"/>
        <v/>
      </c>
      <c r="F1363" s="555"/>
      <c r="W1363" s="423"/>
    </row>
    <row r="1364" s="421" customFormat="1" ht="18.75" customHeight="1" spans="1:23">
      <c r="A1364" s="552" t="s">
        <v>2457</v>
      </c>
      <c r="B1364" s="558" t="s">
        <v>2458</v>
      </c>
      <c r="C1364" s="554"/>
      <c r="D1364" s="554"/>
      <c r="E1364" s="263" t="str">
        <f ca="1" t="shared" si="21"/>
        <v/>
      </c>
      <c r="F1364" s="555"/>
      <c r="W1364" s="423"/>
    </row>
    <row r="1365" s="421" customFormat="1" ht="18.75" customHeight="1" spans="1:23">
      <c r="A1365" s="552" t="s">
        <v>2459</v>
      </c>
      <c r="B1365" s="553" t="s">
        <v>2460</v>
      </c>
      <c r="C1365" s="554"/>
      <c r="D1365" s="554"/>
      <c r="E1365" s="263" t="str">
        <f ca="1" t="shared" si="21"/>
        <v/>
      </c>
      <c r="F1365" s="555"/>
      <c r="W1365" s="423"/>
    </row>
    <row r="1366" s="421" customFormat="1" ht="18.75" customHeight="1" spans="1:23">
      <c r="A1366" s="552" t="s">
        <v>2461</v>
      </c>
      <c r="B1366" s="553" t="s">
        <v>2462</v>
      </c>
      <c r="C1366" s="554"/>
      <c r="D1366" s="554"/>
      <c r="E1366" s="263" t="str">
        <f ca="1" t="shared" si="21"/>
        <v/>
      </c>
      <c r="F1366" s="555"/>
      <c r="W1366" s="423"/>
    </row>
    <row r="1367" s="421" customFormat="1" ht="18.75" customHeight="1" spans="1:23">
      <c r="A1367" s="552" t="s">
        <v>2463</v>
      </c>
      <c r="B1367" s="553" t="s">
        <v>2464</v>
      </c>
      <c r="C1367" s="554"/>
      <c r="D1367" s="554"/>
      <c r="E1367" s="263" t="str">
        <f ca="1" t="shared" si="21"/>
        <v/>
      </c>
      <c r="F1367" s="555"/>
      <c r="W1367" s="423"/>
    </row>
    <row r="1368" s="421" customFormat="1" ht="18.75" customHeight="1" spans="1:23">
      <c r="A1368" s="552" t="s">
        <v>2465</v>
      </c>
      <c r="B1368" s="553" t="s">
        <v>2466</v>
      </c>
      <c r="C1368" s="554"/>
      <c r="D1368" s="554"/>
      <c r="E1368" s="263" t="str">
        <f ca="1" t="shared" si="21"/>
        <v/>
      </c>
      <c r="F1368" s="555"/>
      <c r="W1368" s="423"/>
    </row>
    <row r="1369" s="421" customFormat="1" ht="18.75" customHeight="1" spans="1:23">
      <c r="A1369" s="552" t="s">
        <v>2467</v>
      </c>
      <c r="B1369" s="553" t="s">
        <v>2468</v>
      </c>
      <c r="C1369" s="554"/>
      <c r="D1369" s="554"/>
      <c r="E1369" s="263" t="str">
        <f ca="1" t="shared" si="21"/>
        <v/>
      </c>
      <c r="F1369" s="555"/>
      <c r="W1369" s="423"/>
    </row>
    <row r="1370" s="421" customFormat="1" ht="18.75" customHeight="1" spans="1:23">
      <c r="A1370" s="552" t="s">
        <v>2469</v>
      </c>
      <c r="B1370" s="557" t="s">
        <v>2470</v>
      </c>
      <c r="C1370" s="554"/>
      <c r="D1370" s="554"/>
      <c r="E1370" s="263" t="str">
        <f ca="1" t="shared" si="21"/>
        <v/>
      </c>
      <c r="F1370" s="555"/>
      <c r="W1370" s="423"/>
    </row>
    <row r="1371" s="421" customFormat="1" ht="18.75" customHeight="1" spans="1:23">
      <c r="A1371" s="552" t="s">
        <v>2471</v>
      </c>
      <c r="B1371" s="553" t="s">
        <v>2472</v>
      </c>
      <c r="C1371" s="554"/>
      <c r="D1371" s="554"/>
      <c r="E1371" s="263" t="str">
        <f ca="1" t="shared" si="21"/>
        <v/>
      </c>
      <c r="F1371" s="555"/>
      <c r="W1371" s="423"/>
    </row>
    <row r="1372" s="421" customFormat="1" ht="18.75" customHeight="1" spans="1:23">
      <c r="A1372" s="552" t="s">
        <v>2473</v>
      </c>
      <c r="B1372" s="553" t="s">
        <v>2474</v>
      </c>
      <c r="C1372" s="554"/>
      <c r="D1372" s="554"/>
      <c r="E1372" s="263" t="str">
        <f ca="1" t="shared" si="21"/>
        <v/>
      </c>
      <c r="F1372" s="555"/>
      <c r="W1372" s="423"/>
    </row>
    <row r="1373" s="421" customFormat="1" ht="18.75" customHeight="1" spans="1:23">
      <c r="A1373" s="552" t="s">
        <v>2475</v>
      </c>
      <c r="B1373" s="553" t="s">
        <v>2476</v>
      </c>
      <c r="C1373" s="554"/>
      <c r="D1373" s="554"/>
      <c r="E1373" s="263" t="str">
        <f ca="1" t="shared" si="21"/>
        <v/>
      </c>
      <c r="F1373" s="555"/>
      <c r="W1373" s="423"/>
    </row>
    <row r="1374" s="421" customFormat="1" ht="18.75" customHeight="1" spans="1:23">
      <c r="A1374" s="552" t="s">
        <v>2477</v>
      </c>
      <c r="B1374" s="553" t="s">
        <v>2478</v>
      </c>
      <c r="C1374" s="554"/>
      <c r="D1374" s="554"/>
      <c r="E1374" s="263" t="str">
        <f ca="1" t="shared" si="21"/>
        <v/>
      </c>
      <c r="F1374" s="555"/>
      <c r="W1374" s="423"/>
    </row>
    <row r="1375" s="421" customFormat="1" ht="18.75" customHeight="1" spans="1:23">
      <c r="A1375" s="552" t="s">
        <v>2479</v>
      </c>
      <c r="B1375" s="558" t="s">
        <v>2480</v>
      </c>
      <c r="C1375" s="554"/>
      <c r="D1375" s="554"/>
      <c r="E1375" s="263" t="str">
        <f ca="1" t="shared" si="21"/>
        <v/>
      </c>
      <c r="F1375" s="555"/>
      <c r="W1375" s="423"/>
    </row>
    <row r="1376" s="421" customFormat="1" ht="18.75" customHeight="1" spans="1:23">
      <c r="A1376" s="552" t="s">
        <v>2481</v>
      </c>
      <c r="B1376" s="553" t="s">
        <v>2482</v>
      </c>
      <c r="C1376" s="554"/>
      <c r="D1376" s="554"/>
      <c r="E1376" s="263" t="str">
        <f ca="1" t="shared" si="21"/>
        <v/>
      </c>
      <c r="F1376" s="555"/>
      <c r="W1376" s="423"/>
    </row>
    <row r="1377" s="421" customFormat="1" ht="18.75" customHeight="1" spans="1:23">
      <c r="A1377" s="552" t="s">
        <v>2483</v>
      </c>
      <c r="B1377" s="553" t="s">
        <v>2484</v>
      </c>
      <c r="C1377" s="554"/>
      <c r="D1377" s="554"/>
      <c r="E1377" s="263" t="str">
        <f ca="1" t="shared" si="21"/>
        <v/>
      </c>
      <c r="F1377" s="555"/>
      <c r="W1377" s="423"/>
    </row>
    <row r="1378" s="421" customFormat="1" ht="18.75" customHeight="1" spans="1:23">
      <c r="A1378" s="552" t="s">
        <v>2485</v>
      </c>
      <c r="B1378" s="553" t="s">
        <v>2486</v>
      </c>
      <c r="C1378" s="554"/>
      <c r="D1378" s="554"/>
      <c r="E1378" s="263" t="str">
        <f ca="1" t="shared" si="21"/>
        <v/>
      </c>
      <c r="F1378" s="555"/>
      <c r="W1378" s="423"/>
    </row>
    <row r="1379" s="421" customFormat="1" ht="18.75" customHeight="1" spans="1:23">
      <c r="A1379" s="552" t="s">
        <v>2487</v>
      </c>
      <c r="B1379" s="553" t="s">
        <v>2488</v>
      </c>
      <c r="C1379" s="554"/>
      <c r="D1379" s="554"/>
      <c r="E1379" s="263" t="str">
        <f ca="1" t="shared" si="21"/>
        <v/>
      </c>
      <c r="F1379" s="555"/>
      <c r="W1379" s="423"/>
    </row>
    <row r="1380" s="421" customFormat="1" ht="18.75" customHeight="1" spans="1:23">
      <c r="A1380" s="552" t="s">
        <v>2489</v>
      </c>
      <c r="B1380" s="553" t="s">
        <v>2490</v>
      </c>
      <c r="C1380" s="554"/>
      <c r="D1380" s="554"/>
      <c r="E1380" s="263" t="str">
        <f ca="1" t="shared" si="21"/>
        <v/>
      </c>
      <c r="F1380" s="555"/>
      <c r="W1380" s="423"/>
    </row>
    <row r="1381" s="421" customFormat="1" ht="18.75" customHeight="1" spans="1:23">
      <c r="A1381" s="552" t="s">
        <v>2491</v>
      </c>
      <c r="B1381" s="553" t="s">
        <v>2492</v>
      </c>
      <c r="C1381" s="554"/>
      <c r="D1381" s="554"/>
      <c r="E1381" s="263" t="str">
        <f ca="1" t="shared" si="21"/>
        <v/>
      </c>
      <c r="F1381" s="555"/>
      <c r="W1381" s="423"/>
    </row>
    <row r="1382" s="421" customFormat="1" ht="18.75" customHeight="1" spans="1:23">
      <c r="A1382" s="552" t="s">
        <v>2493</v>
      </c>
      <c r="B1382" s="553" t="s">
        <v>2494</v>
      </c>
      <c r="C1382" s="554"/>
      <c r="D1382" s="554"/>
      <c r="E1382" s="263" t="str">
        <f ca="1" t="shared" si="21"/>
        <v/>
      </c>
      <c r="F1382" s="555"/>
      <c r="W1382" s="423"/>
    </row>
    <row r="1383" s="421" customFormat="1" ht="18.75" customHeight="1" spans="1:23">
      <c r="A1383" s="552" t="s">
        <v>2495</v>
      </c>
      <c r="B1383" s="553" t="s">
        <v>2496</v>
      </c>
      <c r="C1383" s="554"/>
      <c r="D1383" s="554"/>
      <c r="E1383" s="263" t="str">
        <f ca="1" t="shared" si="21"/>
        <v/>
      </c>
      <c r="F1383" s="555"/>
      <c r="W1383" s="423"/>
    </row>
    <row r="1384" s="421" customFormat="1" ht="18.75" customHeight="1" spans="1:23">
      <c r="A1384" s="552" t="s">
        <v>2497</v>
      </c>
      <c r="B1384" s="553" t="s">
        <v>2498</v>
      </c>
      <c r="C1384" s="554"/>
      <c r="D1384" s="554"/>
      <c r="E1384" s="263" t="str">
        <f ca="1" t="shared" si="21"/>
        <v/>
      </c>
      <c r="F1384" s="555"/>
      <c r="W1384" s="423"/>
    </row>
    <row r="1385" s="421" customFormat="1" ht="18.75" customHeight="1" spans="1:23">
      <c r="A1385" s="552" t="s">
        <v>2499</v>
      </c>
      <c r="B1385" s="553" t="s">
        <v>2500</v>
      </c>
      <c r="C1385" s="554"/>
      <c r="D1385" s="554"/>
      <c r="E1385" s="263" t="str">
        <f ca="1" t="shared" si="21"/>
        <v/>
      </c>
      <c r="F1385" s="555"/>
      <c r="W1385" s="423"/>
    </row>
    <row r="1386" s="421" customFormat="1" ht="18.75" customHeight="1" spans="1:23">
      <c r="A1386" s="552" t="s">
        <v>2501</v>
      </c>
      <c r="B1386" s="553" t="s">
        <v>2502</v>
      </c>
      <c r="C1386" s="554"/>
      <c r="D1386" s="554"/>
      <c r="E1386" s="263" t="str">
        <f ca="1" t="shared" si="21"/>
        <v/>
      </c>
      <c r="F1386" s="555"/>
      <c r="W1386" s="423"/>
    </row>
    <row r="1387" s="421" customFormat="1" ht="18.75" customHeight="1" spans="1:23">
      <c r="A1387" s="552" t="s">
        <v>2503</v>
      </c>
      <c r="B1387" s="553" t="s">
        <v>2504</v>
      </c>
      <c r="C1387" s="554"/>
      <c r="D1387" s="554"/>
      <c r="E1387" s="263" t="str">
        <f ca="1" t="shared" si="21"/>
        <v/>
      </c>
      <c r="F1387" s="555"/>
      <c r="W1387" s="423"/>
    </row>
    <row r="1388" s="421" customFormat="1" ht="18.75" customHeight="1" spans="1:23">
      <c r="A1388" s="552" t="s">
        <v>2505</v>
      </c>
      <c r="B1388" s="553" t="s">
        <v>70</v>
      </c>
      <c r="C1388" s="554">
        <v>450</v>
      </c>
      <c r="D1388" s="554"/>
      <c r="E1388" s="263">
        <f ca="1" t="shared" si="21"/>
        <v>0</v>
      </c>
      <c r="F1388" s="555"/>
      <c r="W1388" s="423"/>
    </row>
    <row r="1389" s="421" customFormat="1" ht="18.75" customHeight="1" spans="1:23">
      <c r="A1389" s="552" t="s">
        <v>2506</v>
      </c>
      <c r="B1389" s="553" t="s">
        <v>72</v>
      </c>
      <c r="C1389" s="554">
        <v>2104</v>
      </c>
      <c r="D1389" s="554"/>
      <c r="E1389" s="263">
        <f ca="1" t="shared" si="21"/>
        <v>0</v>
      </c>
      <c r="F1389" s="555"/>
      <c r="W1389" s="423"/>
    </row>
    <row r="1390" s="421" customFormat="1" ht="18.75" customHeight="1" spans="1:23">
      <c r="A1390" s="552" t="s">
        <v>2507</v>
      </c>
      <c r="B1390" s="553" t="s">
        <v>2508</v>
      </c>
      <c r="C1390" s="554">
        <v>2104</v>
      </c>
      <c r="D1390" s="554"/>
      <c r="E1390" s="263">
        <f ca="1" t="shared" si="21"/>
        <v>0</v>
      </c>
      <c r="F1390" s="555"/>
      <c r="W1390" s="423"/>
    </row>
    <row r="1391" s="421" customFormat="1" ht="18.75" customHeight="1" spans="1:23">
      <c r="A1391" s="552" t="s">
        <v>2509</v>
      </c>
      <c r="B1391" s="557" t="s">
        <v>72</v>
      </c>
      <c r="C1391" s="554"/>
      <c r="D1391" s="554"/>
      <c r="E1391" s="263" t="str">
        <f ca="1" t="shared" si="21"/>
        <v/>
      </c>
      <c r="F1391" s="555"/>
      <c r="W1391" s="423"/>
    </row>
    <row r="1392" s="421" customFormat="1" ht="18.75" customHeight="1" spans="1:23">
      <c r="A1392" s="552" t="s">
        <v>2510</v>
      </c>
      <c r="B1392" s="558" t="s">
        <v>72</v>
      </c>
      <c r="C1392" s="554"/>
      <c r="D1392" s="554"/>
      <c r="E1392" s="263" t="str">
        <f ca="1" t="shared" si="21"/>
        <v/>
      </c>
      <c r="F1392" s="555"/>
      <c r="W1392" s="423"/>
    </row>
    <row r="1393" s="421" customFormat="1" ht="18.75" customHeight="1" spans="1:23">
      <c r="A1393" s="461" t="s">
        <v>2511</v>
      </c>
      <c r="B1393" s="560" t="s">
        <v>71</v>
      </c>
      <c r="C1393" s="554">
        <v>1191</v>
      </c>
      <c r="D1393" s="554">
        <v>1185</v>
      </c>
      <c r="E1393" s="263">
        <f ca="1" t="shared" si="21"/>
        <v>99.5</v>
      </c>
      <c r="F1393" s="555"/>
      <c r="W1393" s="423"/>
    </row>
    <row r="1394" s="421" customFormat="1" ht="18.75" customHeight="1" spans="1:23">
      <c r="A1394" s="461" t="s">
        <v>2512</v>
      </c>
      <c r="B1394" s="560" t="s">
        <v>2513</v>
      </c>
      <c r="C1394" s="554">
        <v>1191</v>
      </c>
      <c r="D1394" s="554">
        <v>1185</v>
      </c>
      <c r="E1394" s="263" t="str">
        <f ca="1">IFERROR(ROUND(#REF!/C1394*100,2),"")</f>
        <v/>
      </c>
      <c r="F1394" s="555"/>
      <c r="W1394" s="423"/>
    </row>
    <row r="1395" s="421" customFormat="1" ht="18.75" customHeight="1" spans="1:23">
      <c r="A1395" s="461" t="s">
        <v>2514</v>
      </c>
      <c r="B1395" s="561" t="s">
        <v>2515</v>
      </c>
      <c r="C1395" s="554">
        <v>1191</v>
      </c>
      <c r="D1395" s="554">
        <v>1185</v>
      </c>
      <c r="E1395" s="263" t="str">
        <f ca="1">IFERROR(ROUND(#REF!/C1395*100,2),"")</f>
        <v/>
      </c>
      <c r="F1395" s="555"/>
      <c r="W1395" s="423"/>
    </row>
    <row r="1396" s="421" customFormat="1" ht="18.75" customHeight="1" spans="1:23">
      <c r="A1396" s="461" t="s">
        <v>2516</v>
      </c>
      <c r="B1396" s="560" t="s">
        <v>2517</v>
      </c>
      <c r="C1396" s="554"/>
      <c r="E1396" s="263" t="str">
        <f ca="1">IFERROR(ROUND(D1394/C1396*100,2),"")</f>
        <v/>
      </c>
      <c r="F1396" s="555"/>
      <c r="W1396" s="423"/>
    </row>
    <row r="1397" s="421" customFormat="1" ht="18.75" customHeight="1" spans="1:23">
      <c r="A1397" s="461" t="s">
        <v>2518</v>
      </c>
      <c r="B1397" s="561" t="s">
        <v>2519</v>
      </c>
      <c r="C1397" s="554"/>
      <c r="E1397" s="263" t="str">
        <f ca="1">IFERROR(ROUND(D1395/C1397*100,2),"")</f>
        <v/>
      </c>
      <c r="F1397" s="555"/>
      <c r="W1397" s="423"/>
    </row>
    <row r="1398" s="421" customFormat="1" ht="18.75" customHeight="1" spans="1:23">
      <c r="A1398" s="461" t="s">
        <v>2520</v>
      </c>
      <c r="B1398" s="560" t="s">
        <v>2521</v>
      </c>
      <c r="C1398" s="554"/>
      <c r="D1398" s="554">
        <v>0</v>
      </c>
      <c r="E1398" s="263" t="str">
        <f ca="1" t="shared" si="21"/>
        <v/>
      </c>
      <c r="F1398" s="555"/>
      <c r="W1398" s="423"/>
    </row>
    <row r="1399" customHeight="1" spans="4:4">
      <c r="D1399" s="424">
        <v>0</v>
      </c>
    </row>
    <row r="1400" customHeight="1" spans="4:4">
      <c r="D1400" s="424">
        <v>0</v>
      </c>
    </row>
    <row r="1401" customHeight="1" spans="4:4">
      <c r="D1401" s="424">
        <v>0</v>
      </c>
    </row>
    <row r="1402" customHeight="1" spans="4:4">
      <c r="D1402" s="424">
        <v>0</v>
      </c>
    </row>
    <row r="1403" customHeight="1" spans="4:4">
      <c r="D1403" s="424">
        <v>0</v>
      </c>
    </row>
    <row r="1404" customHeight="1" spans="4:4">
      <c r="D1404" s="424">
        <v>0</v>
      </c>
    </row>
    <row r="1405" customHeight="1" spans="4:4">
      <c r="D1405" s="424">
        <v>0</v>
      </c>
    </row>
    <row r="1406" customHeight="1" spans="4:4">
      <c r="D1406" s="424">
        <v>0</v>
      </c>
    </row>
    <row r="1407" customHeight="1" spans="4:4">
      <c r="D1407" s="424">
        <v>0</v>
      </c>
    </row>
    <row r="1408" customHeight="1" spans="4:4">
      <c r="D1408" s="424">
        <v>0</v>
      </c>
    </row>
    <row r="1409" customHeight="1" spans="4:4">
      <c r="D1409" s="424">
        <v>0</v>
      </c>
    </row>
    <row r="1410" customHeight="1" spans="4:4">
      <c r="D1410" s="424">
        <v>0</v>
      </c>
    </row>
    <row r="1411" customHeight="1" spans="4:4">
      <c r="D1411" s="424">
        <v>0</v>
      </c>
    </row>
    <row r="1412" customHeight="1" spans="4:4">
      <c r="D1412" s="424">
        <v>0</v>
      </c>
    </row>
    <row r="1413" customHeight="1" spans="4:4">
      <c r="D1413" s="424">
        <v>0</v>
      </c>
    </row>
    <row r="1414" customHeight="1" spans="4:4">
      <c r="D1414" s="424">
        <v>0</v>
      </c>
    </row>
    <row r="1415" customHeight="1" spans="4:4">
      <c r="D1415" s="424">
        <v>0</v>
      </c>
    </row>
    <row r="1416" customHeight="1" spans="4:4">
      <c r="D1416" s="424">
        <v>0</v>
      </c>
    </row>
    <row r="1417" customHeight="1" spans="4:4">
      <c r="D1417" s="424">
        <v>0</v>
      </c>
    </row>
    <row r="1418" customHeight="1" spans="4:4">
      <c r="D1418" s="424">
        <v>0</v>
      </c>
    </row>
    <row r="1419" customHeight="1" spans="4:4">
      <c r="D1419" s="424">
        <v>0</v>
      </c>
    </row>
    <row r="1420" customHeight="1" spans="4:4">
      <c r="D1420" s="424">
        <v>0</v>
      </c>
    </row>
    <row r="1421" customHeight="1" spans="4:4">
      <c r="D1421" s="424">
        <v>0</v>
      </c>
    </row>
    <row r="1422" customHeight="1" spans="4:4">
      <c r="D1422" s="424">
        <v>0</v>
      </c>
    </row>
    <row r="1423" customHeight="1" spans="4:4">
      <c r="D1423" s="424">
        <v>0</v>
      </c>
    </row>
    <row r="1424" customHeight="1" spans="4:4">
      <c r="D1424" s="424">
        <v>0</v>
      </c>
    </row>
    <row r="1425" customHeight="1" spans="4:4">
      <c r="D1425" s="424">
        <v>0</v>
      </c>
    </row>
    <row r="1426" customHeight="1" spans="4:4">
      <c r="D1426" s="424">
        <v>0</v>
      </c>
    </row>
    <row r="1427" customHeight="1" spans="4:4">
      <c r="D1427" s="424">
        <v>68555</v>
      </c>
    </row>
    <row r="1428" customHeight="1" spans="4:4">
      <c r="D1428" s="424">
        <v>61846</v>
      </c>
    </row>
    <row r="1429" customHeight="1" spans="4:4">
      <c r="D1429" s="424">
        <v>41856</v>
      </c>
    </row>
    <row r="1430" customHeight="1" spans="4:4">
      <c r="D1430" s="424">
        <v>0</v>
      </c>
    </row>
    <row r="1431" customHeight="1" spans="4:4">
      <c r="D1431" s="424">
        <v>1634</v>
      </c>
    </row>
    <row r="1432" customHeight="1" spans="4:4">
      <c r="D1432" s="424">
        <v>0</v>
      </c>
    </row>
    <row r="1433" customHeight="1" spans="4:4">
      <c r="D1433" s="424">
        <v>96</v>
      </c>
    </row>
    <row r="1434" customHeight="1" spans="4:4">
      <c r="D1434" s="424">
        <v>150</v>
      </c>
    </row>
    <row r="1435" customHeight="1" spans="4:4">
      <c r="D1435" s="424">
        <v>0</v>
      </c>
    </row>
    <row r="1436" customHeight="1" spans="4:4">
      <c r="D1436" s="424">
        <v>0</v>
      </c>
    </row>
    <row r="1437" customHeight="1" spans="4:4">
      <c r="D1437" s="424">
        <v>14645</v>
      </c>
    </row>
    <row r="1438" customHeight="1" spans="4:4">
      <c r="D1438" s="424">
        <v>742</v>
      </c>
    </row>
    <row r="1439" customHeight="1" spans="4:4">
      <c r="D1439" s="424">
        <v>0</v>
      </c>
    </row>
    <row r="1440" customHeight="1" spans="4:4">
      <c r="D1440" s="424">
        <v>2723</v>
      </c>
    </row>
    <row r="1441" customHeight="1" spans="4:4">
      <c r="D1441" s="424">
        <v>77</v>
      </c>
    </row>
    <row r="1442" customHeight="1" spans="4:4">
      <c r="D1442" s="424">
        <v>77</v>
      </c>
    </row>
    <row r="1443" customHeight="1" spans="4:4">
      <c r="D1443" s="424">
        <v>0</v>
      </c>
    </row>
    <row r="1444" customHeight="1" spans="4:4">
      <c r="D1444" s="424">
        <v>0</v>
      </c>
    </row>
    <row r="1445" customHeight="1" spans="4:4">
      <c r="D1445" s="424">
        <v>0</v>
      </c>
    </row>
    <row r="1446" customHeight="1" spans="4:4">
      <c r="D1446" s="424">
        <v>5347</v>
      </c>
    </row>
    <row r="1447" customHeight="1" spans="4:4">
      <c r="D1447" s="424">
        <v>4564</v>
      </c>
    </row>
    <row r="1448" customHeight="1" spans="4:4">
      <c r="D1448" s="424">
        <v>783</v>
      </c>
    </row>
    <row r="1449" customHeight="1" spans="4:4">
      <c r="D1449" s="424">
        <v>0</v>
      </c>
    </row>
    <row r="1450" customHeight="1" spans="4:4">
      <c r="D1450" s="424">
        <v>0</v>
      </c>
    </row>
    <row r="1451" customHeight="1" spans="4:4">
      <c r="D1451" s="424">
        <v>0</v>
      </c>
    </row>
    <row r="1452" customHeight="1" spans="4:4">
      <c r="D1452" s="424">
        <v>1285</v>
      </c>
    </row>
    <row r="1453" customHeight="1" spans="4:4">
      <c r="D1453" s="424">
        <v>1285</v>
      </c>
    </row>
    <row r="1454" customHeight="1" spans="4:4">
      <c r="D1454" s="424">
        <v>0</v>
      </c>
    </row>
    <row r="1455" customHeight="1" spans="4:4">
      <c r="D1455" s="424">
        <v>0</v>
      </c>
    </row>
    <row r="1456" customHeight="1" spans="4:4">
      <c r="D1456" s="424">
        <v>0</v>
      </c>
    </row>
    <row r="1457" customHeight="1" spans="4:4">
      <c r="D1457" s="424">
        <v>0</v>
      </c>
    </row>
    <row r="1458" customHeight="1" spans="4:4">
      <c r="D1458" s="424">
        <v>0</v>
      </c>
    </row>
    <row r="1459" customHeight="1" spans="4:4">
      <c r="D1459" s="424">
        <v>0</v>
      </c>
    </row>
    <row r="1460" customHeight="1" spans="4:4">
      <c r="D1460" s="424">
        <v>0</v>
      </c>
    </row>
    <row r="1461" customHeight="1" spans="4:4">
      <c r="D1461" s="424">
        <v>0</v>
      </c>
    </row>
    <row r="1462" customHeight="1" spans="4:4">
      <c r="D1462" s="424">
        <v>0</v>
      </c>
    </row>
    <row r="1463" customHeight="1" spans="4:4">
      <c r="D1463" s="424">
        <v>0</v>
      </c>
    </row>
    <row r="1464" customHeight="1" spans="4:4">
      <c r="D1464" s="424">
        <v>0</v>
      </c>
    </row>
    <row r="1465" customHeight="1" spans="4:4">
      <c r="D1465" s="424">
        <v>0</v>
      </c>
    </row>
    <row r="1466" customHeight="1" spans="4:4">
      <c r="D1466" s="424">
        <v>0</v>
      </c>
    </row>
    <row r="1467" customHeight="1" spans="4:4">
      <c r="D1467" s="424">
        <v>0</v>
      </c>
    </row>
    <row r="1468" customHeight="1" spans="4:4">
      <c r="D1468" s="424">
        <v>0</v>
      </c>
    </row>
    <row r="1469" customHeight="1" spans="4:4">
      <c r="D1469" s="424">
        <v>0</v>
      </c>
    </row>
    <row r="1470" customHeight="1" spans="4:4">
      <c r="D1470" s="424">
        <v>0</v>
      </c>
    </row>
    <row r="1471" customHeight="1" spans="4:4">
      <c r="D1471" s="424">
        <v>0</v>
      </c>
    </row>
    <row r="1472" customHeight="1" spans="4:4">
      <c r="D1472" s="424">
        <v>0</v>
      </c>
    </row>
    <row r="1473" customHeight="1" spans="4:4">
      <c r="D1473" s="424">
        <v>0</v>
      </c>
    </row>
    <row r="1474" customHeight="1" spans="4:4">
      <c r="D1474" s="424">
        <v>0</v>
      </c>
    </row>
    <row r="1475" customHeight="1" spans="4:4">
      <c r="D1475" s="424">
        <v>0</v>
      </c>
    </row>
    <row r="1476" customHeight="1" spans="4:4">
      <c r="D1476" s="424">
        <v>0</v>
      </c>
    </row>
    <row r="1477" customHeight="1" spans="4:4">
      <c r="D1477" s="424">
        <v>0</v>
      </c>
    </row>
    <row r="1478" customHeight="1" spans="4:4">
      <c r="D1478" s="424">
        <v>0</v>
      </c>
    </row>
    <row r="1479" customHeight="1" spans="4:4">
      <c r="D1479" s="424">
        <v>0</v>
      </c>
    </row>
    <row r="1480" customHeight="1" spans="4:4">
      <c r="D1480" s="424">
        <v>0</v>
      </c>
    </row>
    <row r="1481" customHeight="1" spans="4:4">
      <c r="D1481" s="424">
        <v>0</v>
      </c>
    </row>
    <row r="1482" customHeight="1" spans="4:4">
      <c r="D1482" s="424">
        <v>0</v>
      </c>
    </row>
    <row r="1483" customHeight="1" spans="4:4">
      <c r="D1483" s="424">
        <v>0</v>
      </c>
    </row>
    <row r="1484" customHeight="1" spans="4:4">
      <c r="D1484" s="424">
        <v>0</v>
      </c>
    </row>
    <row r="1485" customHeight="1" spans="4:4">
      <c r="D1485" s="424">
        <v>0</v>
      </c>
    </row>
    <row r="1486" customHeight="1" spans="4:4">
      <c r="D1486" s="424">
        <v>0</v>
      </c>
    </row>
    <row r="1487" customHeight="1" spans="4:4">
      <c r="D1487" s="424">
        <v>0</v>
      </c>
    </row>
    <row r="1488" customHeight="1" spans="4:4">
      <c r="D1488" s="424">
        <v>0</v>
      </c>
    </row>
    <row r="1489" customHeight="1" spans="4:4">
      <c r="D1489" s="424">
        <v>0</v>
      </c>
    </row>
    <row r="1490" customHeight="1" spans="4:4">
      <c r="D1490" s="424">
        <v>0</v>
      </c>
    </row>
    <row r="1491" customHeight="1" spans="4:4">
      <c r="D1491" s="424">
        <v>0</v>
      </c>
    </row>
    <row r="1492" customHeight="1" spans="4:4">
      <c r="D1492" s="424">
        <v>0</v>
      </c>
    </row>
    <row r="1493" customHeight="1" spans="4:4">
      <c r="D1493" s="424">
        <v>0</v>
      </c>
    </row>
    <row r="1494" customHeight="1" spans="4:4">
      <c r="D1494" s="424">
        <v>0</v>
      </c>
    </row>
    <row r="1495" customHeight="1" spans="4:4">
      <c r="D1495" s="424">
        <v>0</v>
      </c>
    </row>
    <row r="1496" customHeight="1" spans="4:4">
      <c r="D1496" s="424">
        <v>0</v>
      </c>
    </row>
    <row r="1497" customHeight="1" spans="4:4">
      <c r="D1497" s="424">
        <v>0</v>
      </c>
    </row>
    <row r="1498" customHeight="1" spans="4:4">
      <c r="D1498" s="424">
        <v>0</v>
      </c>
    </row>
    <row r="1499" customHeight="1" spans="4:4">
      <c r="D1499" s="424">
        <v>0</v>
      </c>
    </row>
    <row r="1500" customHeight="1" spans="4:4">
      <c r="D1500" s="424">
        <v>0</v>
      </c>
    </row>
    <row r="1501" customHeight="1" spans="4:4">
      <c r="D1501" s="424">
        <v>0</v>
      </c>
    </row>
    <row r="1502" customHeight="1" spans="4:4">
      <c r="D1502" s="424">
        <v>0</v>
      </c>
    </row>
    <row r="1503" customHeight="1" spans="4:4">
      <c r="D1503" s="424">
        <v>0</v>
      </c>
    </row>
    <row r="1504" customHeight="1" spans="4:4">
      <c r="D1504" s="424">
        <v>0</v>
      </c>
    </row>
    <row r="1505" customHeight="1" spans="4:4">
      <c r="D1505" s="424">
        <v>0</v>
      </c>
    </row>
    <row r="1506" customHeight="1" spans="4:4">
      <c r="D1506" s="424">
        <v>0</v>
      </c>
    </row>
    <row r="1507" customHeight="1" spans="4:4">
      <c r="D1507" s="424">
        <v>0</v>
      </c>
    </row>
    <row r="1508" customHeight="1" spans="4:4">
      <c r="D1508" s="424">
        <v>0</v>
      </c>
    </row>
    <row r="1509" customHeight="1" spans="4:4">
      <c r="D1509" s="424">
        <v>0</v>
      </c>
    </row>
    <row r="1510" customHeight="1" spans="4:4">
      <c r="D1510" s="424">
        <v>0</v>
      </c>
    </row>
    <row r="1511" customHeight="1" spans="4:4">
      <c r="D1511" s="424">
        <v>0</v>
      </c>
    </row>
    <row r="1512" customHeight="1" spans="4:4">
      <c r="D1512" s="424">
        <v>0</v>
      </c>
    </row>
    <row r="1513" customHeight="1" spans="4:4">
      <c r="D1513" s="424">
        <v>0</v>
      </c>
    </row>
    <row r="1514" customHeight="1" spans="4:4">
      <c r="D1514" s="424">
        <v>0</v>
      </c>
    </row>
    <row r="1515" customHeight="1" spans="4:4">
      <c r="D1515" s="424">
        <v>0</v>
      </c>
    </row>
    <row r="1516" customHeight="1" spans="4:4">
      <c r="D1516" s="424">
        <v>0</v>
      </c>
    </row>
    <row r="1517" customHeight="1" spans="4:4">
      <c r="D1517" s="424">
        <v>0</v>
      </c>
    </row>
    <row r="1518" customHeight="1" spans="4:4">
      <c r="D1518" s="424">
        <v>0</v>
      </c>
    </row>
    <row r="1519" customHeight="1" spans="4:4">
      <c r="D1519" s="424">
        <v>0</v>
      </c>
    </row>
    <row r="1520" customHeight="1" spans="4:4">
      <c r="D1520" s="424">
        <v>0</v>
      </c>
    </row>
    <row r="1521" customHeight="1" spans="4:4">
      <c r="D1521" s="424">
        <v>0</v>
      </c>
    </row>
    <row r="1522" customHeight="1" spans="4:4">
      <c r="D1522" s="424">
        <v>0</v>
      </c>
    </row>
    <row r="1523" customHeight="1" spans="4:4">
      <c r="D1523" s="424">
        <v>0</v>
      </c>
    </row>
    <row r="1524" customHeight="1" spans="4:4">
      <c r="D1524" s="424">
        <v>0</v>
      </c>
    </row>
    <row r="1525" customHeight="1" spans="4:4">
      <c r="D1525" s="424">
        <v>0</v>
      </c>
    </row>
    <row r="1526" customHeight="1" spans="4:4">
      <c r="D1526" s="424">
        <v>0</v>
      </c>
    </row>
    <row r="1527" customHeight="1" spans="4:4">
      <c r="D1527" s="424">
        <v>0</v>
      </c>
    </row>
    <row r="1528" customHeight="1" spans="4:4">
      <c r="D1528" s="424">
        <v>22</v>
      </c>
    </row>
    <row r="1529" customHeight="1" spans="4:4">
      <c r="D1529" s="424">
        <v>0</v>
      </c>
    </row>
    <row r="1530" customHeight="1" spans="4:4">
      <c r="D1530" s="424">
        <v>0</v>
      </c>
    </row>
    <row r="1531" customHeight="1" spans="4:4">
      <c r="D1531" s="424">
        <v>0</v>
      </c>
    </row>
    <row r="1532" customHeight="1" spans="4:4">
      <c r="D1532" s="424">
        <v>0</v>
      </c>
    </row>
    <row r="1533" customHeight="1" spans="4:4">
      <c r="D1533" s="424">
        <v>0</v>
      </c>
    </row>
    <row r="1534" customHeight="1" spans="4:4">
      <c r="D1534" s="424">
        <v>0</v>
      </c>
    </row>
    <row r="1535" customHeight="1" spans="4:4">
      <c r="D1535" s="424">
        <v>0</v>
      </c>
    </row>
    <row r="1536" customHeight="1" spans="4:4">
      <c r="D1536" s="424">
        <v>0</v>
      </c>
    </row>
    <row r="1537" customHeight="1" spans="4:4">
      <c r="D1537" s="424">
        <v>0</v>
      </c>
    </row>
    <row r="1538" customHeight="1" spans="4:4">
      <c r="D1538" s="424">
        <v>0</v>
      </c>
    </row>
    <row r="1539" customHeight="1" spans="4:4">
      <c r="D1539" s="424">
        <v>22</v>
      </c>
    </row>
    <row r="1540" customHeight="1" spans="4:4">
      <c r="D1540" s="424">
        <v>0</v>
      </c>
    </row>
    <row r="1541" customHeight="1" spans="4:4">
      <c r="D1541" s="424">
        <v>3</v>
      </c>
    </row>
    <row r="1542" customHeight="1" spans="4:4">
      <c r="D1542" s="424">
        <v>0</v>
      </c>
    </row>
    <row r="1543" customHeight="1" spans="4:4">
      <c r="D1543" s="424">
        <v>3</v>
      </c>
    </row>
    <row r="1544" customHeight="1" spans="4:4">
      <c r="D1544" s="424">
        <v>0</v>
      </c>
    </row>
    <row r="1545" customHeight="1" spans="4:4">
      <c r="D1545" s="424">
        <v>16</v>
      </c>
    </row>
    <row r="1546" customHeight="1" spans="4:4">
      <c r="D1546" s="424">
        <v>0</v>
      </c>
    </row>
    <row r="1547" customHeight="1" spans="4:4">
      <c r="D1547" s="424">
        <v>0</v>
      </c>
    </row>
    <row r="1548" customHeight="1" spans="4:4">
      <c r="D1548" s="424">
        <v>0</v>
      </c>
    </row>
    <row r="1549" customHeight="1" spans="4:4">
      <c r="D1549" s="424">
        <v>0</v>
      </c>
    </row>
    <row r="1550" customHeight="1" spans="4:4">
      <c r="D1550" s="424">
        <v>0</v>
      </c>
    </row>
    <row r="1551" customHeight="1" spans="4:4">
      <c r="D1551" s="424">
        <v>931</v>
      </c>
    </row>
    <row r="1552" customHeight="1" spans="4:4">
      <c r="D1552" s="424">
        <v>931</v>
      </c>
    </row>
    <row r="1553" customHeight="1" spans="4:4">
      <c r="D1553" s="424">
        <v>0</v>
      </c>
    </row>
    <row r="1554" customHeight="1" spans="4:4">
      <c r="D1554" s="424">
        <v>0</v>
      </c>
    </row>
    <row r="1555" customHeight="1" spans="4:4">
      <c r="D1555" s="424">
        <v>0</v>
      </c>
    </row>
    <row r="1556" customHeight="1" spans="4:4">
      <c r="D1556" s="424">
        <v>0</v>
      </c>
    </row>
    <row r="1557" customHeight="1" spans="4:4">
      <c r="D1557" s="424">
        <v>931</v>
      </c>
    </row>
  </sheetData>
  <protectedRanges>
    <protectedRange sqref="C1185:C1192 C1194:C1196 C1198:C1200 C1203:C1216 C1218:C1230 C1232:C1235 C1237:C1241 C1243:C1254 C1257:C1260 C1262 C1264:C1265" name="区域19" securityDescriptor=""/>
    <protectedRange sqref="C1055:C1063 C1065:C1070 C1072:C1076 C1078:C1079 C1082:C1087 C1089:C1094 C1096:C1104 C1107:C1125 C1127:C1144 C1146:C1153 C1155:C1166 C1168:C1182" name="区域18" securityDescriptor=""/>
    <protectedRange sqref="C917:C938 C940:C948 C950:C958 C960:C963 C965:C970 C972:C975 C977:C978 C981:C989 C991:C1005 C1007:C1010 C1012:C1024 C1026:C1032 C1034:C1038 C1040:C1045 C1047:C1052" name="区域17" securityDescriptor=""/>
    <protectedRange sqref="C787:C810 C812:C838 C840:C865 C867:C876 C878:C887 C889:C893 C895:C900 C902:C907 C909:C911 C913:C914" name="区域16" securityDescriptor=""/>
    <protectedRange sqref="C670:C673 C675:C686 C688:C690 C692:C702 C704:C705 C707:C709 C728:C732 C734:C735 C737:C740 C742:C748 C750:C764 C767:C778 C780:C784 C711:C713 C715:C719 C721:C726" name="区域15" securityDescriptor=""/>
    <protectedRange sqref="C590:C592 C594:C602 C604:C610 C612:C616 C618:C623 C625:C632 C634:C637 C639:C642 C644:C645 C647:C648 C650:C651 C653:C654 C656:C657 C659:C661 C663:C667" name="区域14" securityDescriptor=""/>
    <protectedRange sqref="C485:C490 C492:C494 C496:C497 C499:C502 C505:C517 C519:C525 C527:C536 C538:C547 C549:C551 C554:C566 C568:C577 C579 C581:C588" name="区域13" securityDescriptor=""/>
    <protectedRange sqref="C422:C424 C426:C428 C430:C432 C434:C438 C440:C446 C449:C452 C454:C461 C463:C467 C469:C473 C475:C478 C480:C483" name="区域12" securityDescriptor=""/>
    <protectedRange sqref="C480:C483 C485:C490 C492:C494 C496:C497 C499:C502 C505:C517 C519:C525 C527:C536 C538:C547 C549:C551" name="区域11" securityDescriptor=""/>
    <protectedRange sqref="C422:C424 C426:C428 C430:C432 C434:C438 C440:C446 C449:C452 C454:C461 C463:C467 C469:C473 C475:C478" name="区域10" securityDescriptor=""/>
    <protectedRange sqref="C384:C392 C395:C398 C400:C407 C409:C414 C416:C420" name="区域9" securityDescriptor=""/>
    <protectedRange sqref="C336:C348 C350:C357 C359:C366 C368:C374 C376:C382" name="区域8" securityDescriptor=""/>
    <protectedRange sqref="C276:C284 C286:C306 C308:C313 C315:C325 C327:C334" name="区域7" securityDescriptor=""/>
    <protectedRange sqref="C245:C249 C251:C255 C257:C258 C260:C261 C264:C273" name="区域6" securityDescriptor=""/>
    <protectedRange sqref="C212:C218 C220:C225 C227:C231 C233:C237 C239:C243" name="区域5" securityDescriptor=""/>
    <protectedRange sqref="C176:C181 C183:C188 C190:C197 C199:C203 C205:C210" name="区域4" securityDescriptor=""/>
    <protectedRange sqref="C121:C128 C130:C139 C141:C151 C153:C161 C163:C174" name="区域3" securityDescriptor=""/>
    <protectedRange sqref="C64:C73 C75:C85 C87:C94 C96:C104 C106:C119" name="区域2" securityDescriptor=""/>
    <protectedRange sqref="C8:C18 C20:C27 C29:C39 C41:C51 C53:C62" name="区域1" securityDescriptor=""/>
  </protectedRanges>
  <mergeCells count="4">
    <mergeCell ref="G3:H3"/>
    <mergeCell ref="I3:J3"/>
    <mergeCell ref="K3:L3"/>
    <mergeCell ref="M3:N3"/>
  </mergeCells>
  <pageMargins left="0.707638888888889" right="0.707638888888889" top="0.747916666666667" bottom="0.747916666666667" header="0.313888888888889" footer="0.313888888888889"/>
  <pageSetup paperSize="9" fitToHeight="104" orientation="portrait"/>
  <headerFooter>
    <oddFooter>&amp;C第&amp;P页/共&amp;N页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H80"/>
  <sheetViews>
    <sheetView showZeros="0" topLeftCell="B1" workbookViewId="0">
      <selection activeCell="F13" sqref="F13"/>
    </sheetView>
  </sheetViews>
  <sheetFormatPr defaultColWidth="9" defaultRowHeight="21" customHeight="1" outlineLevelCol="7"/>
  <cols>
    <col min="1" max="1" width="11.375" style="356" customWidth="1"/>
    <col min="2" max="2" width="41.125" style="356" customWidth="1"/>
    <col min="3" max="3" width="17.75" style="356" customWidth="1"/>
    <col min="4" max="4" width="20.5" style="356" customWidth="1"/>
    <col min="5" max="15" width="25" style="356" customWidth="1"/>
    <col min="16" max="16384" width="9" style="356"/>
  </cols>
  <sheetData>
    <row r="1" ht="19.5" customHeight="1" spans="1:3">
      <c r="A1" s="327"/>
      <c r="B1" s="327"/>
      <c r="C1" s="327"/>
    </row>
    <row r="2" ht="52.5" customHeight="1" spans="1:5">
      <c r="A2" s="411" t="s">
        <v>2522</v>
      </c>
      <c r="B2" s="411"/>
      <c r="C2" s="411"/>
      <c r="D2" s="411"/>
      <c r="E2" s="411"/>
    </row>
    <row r="3" ht="16.5" customHeight="1" spans="1:5">
      <c r="A3" s="412"/>
      <c r="B3" s="412"/>
      <c r="C3" s="358"/>
      <c r="E3" s="358" t="s">
        <v>2523</v>
      </c>
    </row>
    <row r="4" s="354" customFormat="1" ht="36.75" customHeight="1" spans="1:5">
      <c r="A4" s="414" t="s">
        <v>2524</v>
      </c>
      <c r="B4" s="414" t="s">
        <v>49</v>
      </c>
      <c r="C4" s="206" t="s">
        <v>87</v>
      </c>
      <c r="D4" s="414" t="s">
        <v>88</v>
      </c>
      <c r="E4" s="414" t="s">
        <v>2525</v>
      </c>
    </row>
    <row r="5" ht="18.75" customHeight="1" spans="1:5">
      <c r="A5" s="414"/>
      <c r="B5" s="414" t="s">
        <v>90</v>
      </c>
      <c r="C5" s="263">
        <v>4153</v>
      </c>
      <c r="D5" s="535">
        <v>4790</v>
      </c>
      <c r="E5" s="536">
        <f>D5/C5</f>
        <v>1.15338309655671</v>
      </c>
    </row>
    <row r="6" ht="18.75" customHeight="1" spans="1:8">
      <c r="A6" s="415">
        <v>501</v>
      </c>
      <c r="B6" s="415" t="s">
        <v>2526</v>
      </c>
      <c r="C6" s="301">
        <v>2055</v>
      </c>
      <c r="D6" s="535">
        <v>4648</v>
      </c>
      <c r="E6" s="536">
        <f t="shared" ref="E6:E37" si="0">D6/C6</f>
        <v>2.261800486618</v>
      </c>
      <c r="G6" s="351"/>
      <c r="H6" s="351"/>
    </row>
    <row r="7" s="327" customFormat="1" ht="18.75" customHeight="1" spans="1:6">
      <c r="A7" s="416" t="s">
        <v>2527</v>
      </c>
      <c r="B7" s="417" t="s">
        <v>2528</v>
      </c>
      <c r="C7" s="301">
        <v>1579</v>
      </c>
      <c r="D7" s="537">
        <v>658</v>
      </c>
      <c r="E7" s="536">
        <f t="shared" si="0"/>
        <v>0.416719442685244</v>
      </c>
      <c r="F7" s="356"/>
    </row>
    <row r="8" s="327" customFormat="1" ht="18.75" customHeight="1" spans="1:6">
      <c r="A8" s="416" t="s">
        <v>2529</v>
      </c>
      <c r="B8" s="417" t="s">
        <v>2530</v>
      </c>
      <c r="C8" s="301">
        <v>348</v>
      </c>
      <c r="D8" s="537">
        <v>234</v>
      </c>
      <c r="E8" s="536">
        <f t="shared" si="0"/>
        <v>0.672413793103448</v>
      </c>
      <c r="F8" s="356"/>
    </row>
    <row r="9" ht="18.75" customHeight="1" spans="1:5">
      <c r="A9" s="416" t="s">
        <v>2531</v>
      </c>
      <c r="B9" s="417" t="s">
        <v>2395</v>
      </c>
      <c r="C9" s="301">
        <v>128</v>
      </c>
      <c r="D9" s="535">
        <v>234</v>
      </c>
      <c r="E9" s="536">
        <f t="shared" si="0"/>
        <v>1.828125</v>
      </c>
    </row>
    <row r="10" ht="16.5" customHeight="1" spans="1:5">
      <c r="A10" s="416" t="s">
        <v>2532</v>
      </c>
      <c r="B10" s="417" t="s">
        <v>2533</v>
      </c>
      <c r="C10" s="418"/>
      <c r="D10" s="535"/>
      <c r="E10" s="536" t="e">
        <f t="shared" si="0"/>
        <v>#DIV/0!</v>
      </c>
    </row>
    <row r="11" ht="18.75" customHeight="1" spans="1:5">
      <c r="A11" s="416" t="s">
        <v>2534</v>
      </c>
      <c r="B11" s="419" t="s">
        <v>2535</v>
      </c>
      <c r="C11" s="301">
        <v>149</v>
      </c>
      <c r="D11" s="535">
        <v>136</v>
      </c>
      <c r="E11" s="536">
        <f t="shared" si="0"/>
        <v>0.912751677852349</v>
      </c>
    </row>
    <row r="12" ht="18.75" customHeight="1" spans="1:5">
      <c r="A12" s="416" t="s">
        <v>2536</v>
      </c>
      <c r="B12" s="417" t="s">
        <v>2537</v>
      </c>
      <c r="C12" s="301">
        <v>139</v>
      </c>
      <c r="D12" s="535">
        <v>130</v>
      </c>
      <c r="E12" s="536">
        <f t="shared" si="0"/>
        <v>0.935251798561151</v>
      </c>
    </row>
    <row r="13" ht="18.75" customHeight="1" spans="1:5">
      <c r="A13" s="416" t="s">
        <v>2538</v>
      </c>
      <c r="B13" s="417" t="s">
        <v>2539</v>
      </c>
      <c r="C13" s="301"/>
      <c r="D13" s="535"/>
      <c r="E13" s="536" t="e">
        <f t="shared" si="0"/>
        <v>#DIV/0!</v>
      </c>
    </row>
    <row r="14" ht="18.75" customHeight="1" spans="1:5">
      <c r="A14" s="416" t="s">
        <v>2540</v>
      </c>
      <c r="B14" s="417" t="s">
        <v>2541</v>
      </c>
      <c r="C14" s="301"/>
      <c r="D14" s="535"/>
      <c r="E14" s="536" t="e">
        <f t="shared" si="0"/>
        <v>#DIV/0!</v>
      </c>
    </row>
    <row r="15" ht="18.75" customHeight="1" spans="1:5">
      <c r="A15" s="416" t="s">
        <v>2542</v>
      </c>
      <c r="B15" s="417" t="s">
        <v>2543</v>
      </c>
      <c r="C15" s="301"/>
      <c r="D15" s="535"/>
      <c r="E15" s="536" t="e">
        <f t="shared" si="0"/>
        <v>#DIV/0!</v>
      </c>
    </row>
    <row r="16" ht="18.75" customHeight="1" spans="1:5">
      <c r="A16" s="416" t="s">
        <v>2544</v>
      </c>
      <c r="B16" s="417" t="s">
        <v>2545</v>
      </c>
      <c r="C16" s="301"/>
      <c r="D16" s="535"/>
      <c r="E16" s="536" t="e">
        <f t="shared" si="0"/>
        <v>#DIV/0!</v>
      </c>
    </row>
    <row r="17" ht="18.75" customHeight="1" spans="1:5">
      <c r="A17" s="416" t="s">
        <v>2546</v>
      </c>
      <c r="B17" s="417" t="s">
        <v>2547</v>
      </c>
      <c r="C17" s="301"/>
      <c r="D17" s="535"/>
      <c r="E17" s="536" t="e">
        <f t="shared" si="0"/>
        <v>#DIV/0!</v>
      </c>
    </row>
    <row r="18" s="327" customFormat="1" ht="18.75" customHeight="1" spans="1:6">
      <c r="A18" s="416" t="s">
        <v>2548</v>
      </c>
      <c r="B18" s="417" t="s">
        <v>2549</v>
      </c>
      <c r="C18" s="301"/>
      <c r="D18" s="537"/>
      <c r="E18" s="536" t="e">
        <f t="shared" si="0"/>
        <v>#DIV/0!</v>
      </c>
      <c r="F18" s="356"/>
    </row>
    <row r="19" ht="18.75" customHeight="1" spans="1:5">
      <c r="A19" s="416" t="s">
        <v>2550</v>
      </c>
      <c r="B19" s="417" t="s">
        <v>2551</v>
      </c>
      <c r="C19" s="301">
        <v>10</v>
      </c>
      <c r="D19" s="535">
        <v>6</v>
      </c>
      <c r="E19" s="536">
        <f t="shared" si="0"/>
        <v>0.6</v>
      </c>
    </row>
    <row r="20" ht="18.75" customHeight="1" spans="1:5">
      <c r="A20" s="416" t="s">
        <v>2552</v>
      </c>
      <c r="B20" s="417" t="s">
        <v>2553</v>
      </c>
      <c r="C20" s="301"/>
      <c r="D20" s="535"/>
      <c r="E20" s="536" t="e">
        <f t="shared" si="0"/>
        <v>#DIV/0!</v>
      </c>
    </row>
    <row r="21" ht="18.75" customHeight="1" spans="1:5">
      <c r="A21" s="416" t="s">
        <v>2554</v>
      </c>
      <c r="B21" s="417" t="s">
        <v>2555</v>
      </c>
      <c r="C21" s="301"/>
      <c r="D21" s="535"/>
      <c r="E21" s="536" t="e">
        <f t="shared" si="0"/>
        <v>#DIV/0!</v>
      </c>
    </row>
    <row r="22" ht="18.75" customHeight="1" spans="1:5">
      <c r="A22" s="416" t="s">
        <v>2556</v>
      </c>
      <c r="B22" s="419" t="s">
        <v>2557</v>
      </c>
      <c r="C22" s="301"/>
      <c r="D22" s="535"/>
      <c r="E22" s="536" t="e">
        <f t="shared" si="0"/>
        <v>#DIV/0!</v>
      </c>
    </row>
    <row r="23" ht="16.5" customHeight="1" spans="1:5">
      <c r="A23" s="416" t="s">
        <v>2558</v>
      </c>
      <c r="B23" s="417" t="s">
        <v>2559</v>
      </c>
      <c r="C23" s="418"/>
      <c r="D23" s="535"/>
      <c r="E23" s="536" t="e">
        <f t="shared" si="0"/>
        <v>#DIV/0!</v>
      </c>
    </row>
    <row r="24" ht="16.5" customHeight="1" spans="1:5">
      <c r="A24" s="416" t="s">
        <v>2560</v>
      </c>
      <c r="B24" s="417" t="s">
        <v>2561</v>
      </c>
      <c r="C24" s="418"/>
      <c r="D24" s="535"/>
      <c r="E24" s="536" t="e">
        <f t="shared" si="0"/>
        <v>#DIV/0!</v>
      </c>
    </row>
    <row r="25" s="327" customFormat="1" ht="16.5" customHeight="1" spans="1:6">
      <c r="A25" s="416" t="s">
        <v>2562</v>
      </c>
      <c r="B25" s="417" t="s">
        <v>2563</v>
      </c>
      <c r="C25" s="418"/>
      <c r="D25" s="537"/>
      <c r="E25" s="536" t="e">
        <f t="shared" si="0"/>
        <v>#DIV/0!</v>
      </c>
      <c r="F25" s="356"/>
    </row>
    <row r="26" ht="16.5" customHeight="1" spans="1:5">
      <c r="A26" s="416" t="s">
        <v>2564</v>
      </c>
      <c r="B26" s="417" t="s">
        <v>2565</v>
      </c>
      <c r="C26" s="418"/>
      <c r="D26" s="535"/>
      <c r="E26" s="536" t="e">
        <f t="shared" si="0"/>
        <v>#DIV/0!</v>
      </c>
    </row>
    <row r="27" ht="18.75" customHeight="1" spans="1:5">
      <c r="A27" s="416" t="s">
        <v>2566</v>
      </c>
      <c r="B27" s="417" t="s">
        <v>2567</v>
      </c>
      <c r="C27" s="301"/>
      <c r="D27" s="535"/>
      <c r="E27" s="536" t="e">
        <f t="shared" si="0"/>
        <v>#DIV/0!</v>
      </c>
    </row>
    <row r="28" ht="16.5" customHeight="1" spans="1:5">
      <c r="A28" s="416" t="s">
        <v>2568</v>
      </c>
      <c r="B28" s="417" t="s">
        <v>2569</v>
      </c>
      <c r="C28" s="418"/>
      <c r="D28" s="535"/>
      <c r="E28" s="536" t="e">
        <f t="shared" si="0"/>
        <v>#DIV/0!</v>
      </c>
    </row>
    <row r="29" s="327" customFormat="1" ht="18.75" customHeight="1" spans="1:6">
      <c r="A29" s="416" t="s">
        <v>2570</v>
      </c>
      <c r="B29" s="417" t="s">
        <v>2571</v>
      </c>
      <c r="C29" s="301"/>
      <c r="D29" s="537"/>
      <c r="E29" s="536" t="e">
        <f t="shared" si="0"/>
        <v>#DIV/0!</v>
      </c>
      <c r="F29" s="356"/>
    </row>
    <row r="30" s="327" customFormat="1" ht="18.75" customHeight="1" spans="1:6">
      <c r="A30" s="416" t="s">
        <v>2572</v>
      </c>
      <c r="B30" s="419" t="s">
        <v>2573</v>
      </c>
      <c r="C30" s="301"/>
      <c r="D30" s="537"/>
      <c r="E30" s="536" t="e">
        <f t="shared" si="0"/>
        <v>#DIV/0!</v>
      </c>
      <c r="F30" s="356"/>
    </row>
    <row r="31" ht="18.75" customHeight="1" spans="1:5">
      <c r="A31" s="416" t="s">
        <v>2574</v>
      </c>
      <c r="B31" s="417" t="s">
        <v>2559</v>
      </c>
      <c r="C31" s="301"/>
      <c r="D31" s="535"/>
      <c r="E31" s="536" t="e">
        <f t="shared" si="0"/>
        <v>#DIV/0!</v>
      </c>
    </row>
    <row r="32" ht="16.5" customHeight="1" spans="1:5">
      <c r="A32" s="416" t="s">
        <v>2575</v>
      </c>
      <c r="B32" s="417" t="s">
        <v>2561</v>
      </c>
      <c r="C32" s="418"/>
      <c r="D32" s="535"/>
      <c r="E32" s="536" t="e">
        <f t="shared" si="0"/>
        <v>#DIV/0!</v>
      </c>
    </row>
    <row r="33" ht="16.5" customHeight="1" spans="1:5">
      <c r="A33" s="416" t="s">
        <v>2576</v>
      </c>
      <c r="B33" s="417" t="s">
        <v>2563</v>
      </c>
      <c r="C33" s="418"/>
      <c r="D33" s="535"/>
      <c r="E33" s="536" t="e">
        <f t="shared" si="0"/>
        <v>#DIV/0!</v>
      </c>
    </row>
    <row r="34" ht="16.5" customHeight="1" spans="1:5">
      <c r="A34" s="416" t="s">
        <v>2577</v>
      </c>
      <c r="B34" s="417" t="s">
        <v>2567</v>
      </c>
      <c r="C34" s="418"/>
      <c r="D34" s="535"/>
      <c r="E34" s="536" t="e">
        <f t="shared" si="0"/>
        <v>#DIV/0!</v>
      </c>
    </row>
    <row r="35" ht="16.5" customHeight="1" spans="1:5">
      <c r="A35" s="416" t="s">
        <v>2578</v>
      </c>
      <c r="B35" s="417" t="s">
        <v>2569</v>
      </c>
      <c r="C35" s="418"/>
      <c r="D35" s="535"/>
      <c r="E35" s="536" t="e">
        <f t="shared" si="0"/>
        <v>#DIV/0!</v>
      </c>
    </row>
    <row r="36" ht="18.75" customHeight="1" spans="1:5">
      <c r="A36" s="416" t="s">
        <v>2579</v>
      </c>
      <c r="B36" s="417" t="s">
        <v>2571</v>
      </c>
      <c r="C36" s="301"/>
      <c r="D36" s="535"/>
      <c r="E36" s="536" t="e">
        <f t="shared" si="0"/>
        <v>#DIV/0!</v>
      </c>
    </row>
    <row r="37" ht="18.75" customHeight="1" spans="1:5">
      <c r="A37" s="416" t="s">
        <v>2580</v>
      </c>
      <c r="B37" s="419" t="s">
        <v>2581</v>
      </c>
      <c r="C37" s="301">
        <v>1672</v>
      </c>
      <c r="D37" s="535"/>
      <c r="E37" s="536">
        <f t="shared" si="0"/>
        <v>0</v>
      </c>
    </row>
    <row r="38" ht="18.75" customHeight="1" spans="1:5">
      <c r="A38" s="416" t="s">
        <v>2582</v>
      </c>
      <c r="B38" s="417" t="s">
        <v>2583</v>
      </c>
      <c r="C38" s="301">
        <v>1629</v>
      </c>
      <c r="D38" s="535"/>
      <c r="E38" s="536">
        <f t="shared" ref="E38:E69" si="1">D38/C38</f>
        <v>0</v>
      </c>
    </row>
    <row r="39" ht="18.75" customHeight="1" spans="1:5">
      <c r="A39" s="416" t="s">
        <v>2584</v>
      </c>
      <c r="B39" s="417" t="s">
        <v>2585</v>
      </c>
      <c r="C39" s="301">
        <v>43</v>
      </c>
      <c r="D39" s="535"/>
      <c r="E39" s="536">
        <f t="shared" si="1"/>
        <v>0</v>
      </c>
    </row>
    <row r="40" ht="16.5" customHeight="1" spans="1:5">
      <c r="A40" s="416" t="s">
        <v>2586</v>
      </c>
      <c r="B40" s="417" t="s">
        <v>2587</v>
      </c>
      <c r="C40" s="418"/>
      <c r="D40" s="535"/>
      <c r="E40" s="536" t="e">
        <f t="shared" si="1"/>
        <v>#DIV/0!</v>
      </c>
    </row>
    <row r="41" ht="18.75" customHeight="1" spans="1:5">
      <c r="A41" s="416" t="s">
        <v>2588</v>
      </c>
      <c r="B41" s="419" t="s">
        <v>2589</v>
      </c>
      <c r="C41" s="301"/>
      <c r="D41" s="535"/>
      <c r="E41" s="536" t="e">
        <f t="shared" si="1"/>
        <v>#DIV/0!</v>
      </c>
    </row>
    <row r="42" ht="18.75" customHeight="1" spans="1:5">
      <c r="A42" s="416" t="s">
        <v>2590</v>
      </c>
      <c r="B42" s="417" t="s">
        <v>2591</v>
      </c>
      <c r="C42" s="301"/>
      <c r="D42" s="535"/>
      <c r="E42" s="536" t="e">
        <f t="shared" si="1"/>
        <v>#DIV/0!</v>
      </c>
    </row>
    <row r="43" ht="16.5" customHeight="1" spans="1:5">
      <c r="A43" s="416" t="s">
        <v>2592</v>
      </c>
      <c r="B43" s="417" t="s">
        <v>2593</v>
      </c>
      <c r="C43" s="418"/>
      <c r="D43" s="535"/>
      <c r="E43" s="536" t="e">
        <f t="shared" si="1"/>
        <v>#DIV/0!</v>
      </c>
    </row>
    <row r="44" ht="16.5" customHeight="1" spans="1:5">
      <c r="A44" s="416" t="s">
        <v>2594</v>
      </c>
      <c r="B44" s="419" t="s">
        <v>2595</v>
      </c>
      <c r="C44" s="418"/>
      <c r="D44" s="535"/>
      <c r="E44" s="536" t="e">
        <f t="shared" si="1"/>
        <v>#DIV/0!</v>
      </c>
    </row>
    <row r="45" ht="16.5" customHeight="1" spans="1:5">
      <c r="A45" s="416" t="s">
        <v>2596</v>
      </c>
      <c r="B45" s="417" t="s">
        <v>2597</v>
      </c>
      <c r="C45" s="418"/>
      <c r="D45" s="535"/>
      <c r="E45" s="536" t="e">
        <f t="shared" si="1"/>
        <v>#DIV/0!</v>
      </c>
    </row>
    <row r="46" ht="16.5" customHeight="1" spans="1:5">
      <c r="A46" s="416" t="s">
        <v>2598</v>
      </c>
      <c r="B46" s="417" t="s">
        <v>2599</v>
      </c>
      <c r="C46" s="418"/>
      <c r="D46" s="535"/>
      <c r="E46" s="536" t="e">
        <f t="shared" si="1"/>
        <v>#DIV/0!</v>
      </c>
    </row>
    <row r="47" ht="16.5" customHeight="1" spans="1:5">
      <c r="A47" s="416" t="s">
        <v>2600</v>
      </c>
      <c r="B47" s="417" t="s">
        <v>2601</v>
      </c>
      <c r="C47" s="418"/>
      <c r="D47" s="535"/>
      <c r="E47" s="536" t="e">
        <f t="shared" si="1"/>
        <v>#DIV/0!</v>
      </c>
    </row>
    <row r="48" ht="16.5" customHeight="1" spans="1:5">
      <c r="A48" s="416" t="s">
        <v>2602</v>
      </c>
      <c r="B48" s="419" t="s">
        <v>2603</v>
      </c>
      <c r="C48" s="418"/>
      <c r="D48" s="535"/>
      <c r="E48" s="536" t="e">
        <f t="shared" si="1"/>
        <v>#DIV/0!</v>
      </c>
    </row>
    <row r="49" ht="16.5" customHeight="1" spans="1:5">
      <c r="A49" s="416" t="s">
        <v>2604</v>
      </c>
      <c r="B49" s="417" t="s">
        <v>2605</v>
      </c>
      <c r="C49" s="418"/>
      <c r="D49" s="535"/>
      <c r="E49" s="536" t="e">
        <f t="shared" si="1"/>
        <v>#DIV/0!</v>
      </c>
    </row>
    <row r="50" ht="16.5" customHeight="1" spans="1:5">
      <c r="A50" s="416" t="s">
        <v>2606</v>
      </c>
      <c r="B50" s="417" t="s">
        <v>2607</v>
      </c>
      <c r="C50" s="418"/>
      <c r="D50" s="535"/>
      <c r="E50" s="536" t="e">
        <f t="shared" si="1"/>
        <v>#DIV/0!</v>
      </c>
    </row>
    <row r="51" ht="18.75" customHeight="1" spans="1:5">
      <c r="A51" s="416" t="s">
        <v>2608</v>
      </c>
      <c r="B51" s="419" t="s">
        <v>2609</v>
      </c>
      <c r="C51" s="301">
        <v>277</v>
      </c>
      <c r="D51" s="535"/>
      <c r="E51" s="536">
        <f t="shared" si="1"/>
        <v>0</v>
      </c>
    </row>
    <row r="52" ht="18.75" customHeight="1" spans="1:5">
      <c r="A52" s="416" t="s">
        <v>2610</v>
      </c>
      <c r="B52" s="417" t="s">
        <v>2611</v>
      </c>
      <c r="C52" s="301">
        <v>10</v>
      </c>
      <c r="D52" s="535"/>
      <c r="E52" s="536">
        <f t="shared" si="1"/>
        <v>0</v>
      </c>
    </row>
    <row r="53" s="327" customFormat="1" ht="18.75" customHeight="1" spans="1:6">
      <c r="A53" s="416" t="s">
        <v>2612</v>
      </c>
      <c r="B53" s="417" t="s">
        <v>2613</v>
      </c>
      <c r="C53" s="301"/>
      <c r="D53" s="537"/>
      <c r="E53" s="536" t="e">
        <f t="shared" si="1"/>
        <v>#DIV/0!</v>
      </c>
      <c r="F53" s="356"/>
    </row>
    <row r="54" ht="16.5" customHeight="1" spans="1:5">
      <c r="A54" s="416" t="s">
        <v>2614</v>
      </c>
      <c r="B54" s="417" t="s">
        <v>2615</v>
      </c>
      <c r="C54" s="418"/>
      <c r="D54" s="535"/>
      <c r="E54" s="536" t="e">
        <f t="shared" si="1"/>
        <v>#DIV/0!</v>
      </c>
    </row>
    <row r="55" ht="18.75" customHeight="1" spans="1:5">
      <c r="A55" s="416" t="s">
        <v>2616</v>
      </c>
      <c r="B55" s="417" t="s">
        <v>2617</v>
      </c>
      <c r="C55" s="301">
        <v>267</v>
      </c>
      <c r="D55" s="535"/>
      <c r="E55" s="536">
        <f t="shared" si="1"/>
        <v>0</v>
      </c>
    </row>
    <row r="56" ht="16.5" customHeight="1" spans="1:5">
      <c r="A56" s="416" t="s">
        <v>2618</v>
      </c>
      <c r="B56" s="417" t="s">
        <v>2619</v>
      </c>
      <c r="C56" s="418"/>
      <c r="D56" s="535"/>
      <c r="E56" s="536" t="e">
        <f t="shared" si="1"/>
        <v>#DIV/0!</v>
      </c>
    </row>
    <row r="57" ht="16.5" customHeight="1" spans="1:5">
      <c r="A57" s="416" t="s">
        <v>2620</v>
      </c>
      <c r="B57" s="419" t="s">
        <v>2621</v>
      </c>
      <c r="C57" s="418"/>
      <c r="D57" s="535"/>
      <c r="E57" s="536" t="e">
        <f t="shared" si="1"/>
        <v>#DIV/0!</v>
      </c>
    </row>
    <row r="58" ht="16.5" customHeight="1" spans="1:5">
      <c r="A58" s="416" t="s">
        <v>2622</v>
      </c>
      <c r="B58" s="417" t="s">
        <v>2623</v>
      </c>
      <c r="C58" s="418"/>
      <c r="D58" s="535"/>
      <c r="E58" s="536" t="e">
        <f t="shared" si="1"/>
        <v>#DIV/0!</v>
      </c>
    </row>
    <row r="59" ht="16.5" customHeight="1" spans="1:5">
      <c r="A59" s="416" t="s">
        <v>2624</v>
      </c>
      <c r="B59" s="417" t="s">
        <v>1115</v>
      </c>
      <c r="C59" s="418"/>
      <c r="D59" s="535"/>
      <c r="E59" s="536" t="e">
        <f t="shared" si="1"/>
        <v>#DIV/0!</v>
      </c>
    </row>
    <row r="60" ht="16.5" customHeight="1" spans="1:5">
      <c r="A60" s="416" t="s">
        <v>2625</v>
      </c>
      <c r="B60" s="419" t="s">
        <v>2626</v>
      </c>
      <c r="C60" s="418"/>
      <c r="D60" s="535"/>
      <c r="E60" s="536" t="e">
        <f t="shared" si="1"/>
        <v>#DIV/0!</v>
      </c>
    </row>
    <row r="61" ht="16.5" customHeight="1" spans="1:5">
      <c r="A61" s="416" t="s">
        <v>2627</v>
      </c>
      <c r="B61" s="417" t="s">
        <v>2628</v>
      </c>
      <c r="C61" s="418"/>
      <c r="D61" s="535"/>
      <c r="E61" s="536" t="e">
        <f t="shared" si="1"/>
        <v>#DIV/0!</v>
      </c>
    </row>
    <row r="62" ht="16.5" customHeight="1" spans="1:5">
      <c r="A62" s="416" t="s">
        <v>2629</v>
      </c>
      <c r="B62" s="417" t="s">
        <v>2630</v>
      </c>
      <c r="C62" s="418"/>
      <c r="D62" s="535"/>
      <c r="E62" s="536" t="e">
        <f t="shared" si="1"/>
        <v>#DIV/0!</v>
      </c>
    </row>
    <row r="63" ht="16.5" customHeight="1" spans="1:5">
      <c r="A63" s="416" t="s">
        <v>2631</v>
      </c>
      <c r="B63" s="417" t="s">
        <v>2632</v>
      </c>
      <c r="C63" s="418"/>
      <c r="D63" s="535"/>
      <c r="E63" s="536" t="e">
        <f t="shared" si="1"/>
        <v>#DIV/0!</v>
      </c>
    </row>
    <row r="64" ht="16.5" customHeight="1" spans="1:5">
      <c r="A64" s="416" t="s">
        <v>2633</v>
      </c>
      <c r="B64" s="417" t="s">
        <v>2634</v>
      </c>
      <c r="C64" s="418"/>
      <c r="D64" s="535"/>
      <c r="E64" s="536" t="e">
        <f t="shared" si="1"/>
        <v>#DIV/0!</v>
      </c>
    </row>
    <row r="65" ht="16.5" customHeight="1" spans="1:5">
      <c r="A65" s="416" t="s">
        <v>2635</v>
      </c>
      <c r="B65" s="419" t="s">
        <v>2636</v>
      </c>
      <c r="C65" s="418"/>
      <c r="D65" s="535"/>
      <c r="E65" s="536" t="e">
        <f t="shared" si="1"/>
        <v>#DIV/0!</v>
      </c>
    </row>
    <row r="66" ht="16.5" customHeight="1" spans="1:5">
      <c r="A66" s="416" t="s">
        <v>2637</v>
      </c>
      <c r="B66" s="417" t="s">
        <v>2638</v>
      </c>
      <c r="C66" s="418"/>
      <c r="D66" s="535"/>
      <c r="E66" s="536" t="e">
        <f t="shared" si="1"/>
        <v>#DIV/0!</v>
      </c>
    </row>
    <row r="67" ht="17.25" customHeight="1" spans="1:5">
      <c r="A67" s="416" t="s">
        <v>2639</v>
      </c>
      <c r="B67" s="417" t="s">
        <v>2640</v>
      </c>
      <c r="C67" s="418"/>
      <c r="D67" s="535"/>
      <c r="E67" s="536" t="e">
        <f t="shared" si="1"/>
        <v>#DIV/0!</v>
      </c>
    </row>
    <row r="68" ht="17.25" customHeight="1" spans="1:5">
      <c r="A68" s="416" t="s">
        <v>2641</v>
      </c>
      <c r="B68" s="419" t="s">
        <v>2642</v>
      </c>
      <c r="C68" s="418"/>
      <c r="D68" s="535"/>
      <c r="E68" s="536" t="e">
        <f t="shared" si="1"/>
        <v>#DIV/0!</v>
      </c>
    </row>
    <row r="69" ht="17.25" customHeight="1" spans="1:5">
      <c r="A69" s="416" t="s">
        <v>2643</v>
      </c>
      <c r="B69" s="417" t="s">
        <v>2644</v>
      </c>
      <c r="C69" s="418"/>
      <c r="D69" s="535"/>
      <c r="E69" s="536" t="e">
        <f t="shared" si="1"/>
        <v>#DIV/0!</v>
      </c>
    </row>
    <row r="70" ht="17.25" customHeight="1" spans="1:5">
      <c r="A70" s="416" t="s">
        <v>2645</v>
      </c>
      <c r="B70" s="417" t="s">
        <v>66</v>
      </c>
      <c r="C70" s="418"/>
      <c r="D70" s="535"/>
      <c r="E70" s="536" t="e">
        <f t="shared" ref="E70:E80" si="2">D70/C70</f>
        <v>#DIV/0!</v>
      </c>
    </row>
    <row r="71" ht="17.25" customHeight="1" spans="1:5">
      <c r="A71" s="416" t="s">
        <v>2646</v>
      </c>
      <c r="B71" s="417" t="s">
        <v>2647</v>
      </c>
      <c r="C71" s="418"/>
      <c r="D71" s="535"/>
      <c r="E71" s="536" t="e">
        <f t="shared" si="2"/>
        <v>#DIV/0!</v>
      </c>
    </row>
    <row r="72" ht="17.25" customHeight="1" spans="1:5">
      <c r="A72" s="416" t="s">
        <v>2648</v>
      </c>
      <c r="B72" s="417" t="s">
        <v>2649</v>
      </c>
      <c r="C72" s="418"/>
      <c r="D72" s="535"/>
      <c r="E72" s="536" t="e">
        <f t="shared" si="2"/>
        <v>#DIV/0!</v>
      </c>
    </row>
    <row r="73" ht="17.25" customHeight="1" spans="1:5">
      <c r="A73" s="416" t="s">
        <v>2650</v>
      </c>
      <c r="B73" s="419" t="s">
        <v>2651</v>
      </c>
      <c r="C73" s="418"/>
      <c r="D73" s="535"/>
      <c r="E73" s="536" t="e">
        <f t="shared" si="2"/>
        <v>#DIV/0!</v>
      </c>
    </row>
    <row r="74" ht="17.25" customHeight="1" spans="1:5">
      <c r="A74" s="416" t="s">
        <v>2652</v>
      </c>
      <c r="B74" s="417" t="s">
        <v>70</v>
      </c>
      <c r="C74" s="418"/>
      <c r="D74" s="535"/>
      <c r="E74" s="536" t="e">
        <f t="shared" si="2"/>
        <v>#DIV/0!</v>
      </c>
    </row>
    <row r="75" s="327" customFormat="1" ht="16.5" customHeight="1" spans="1:6">
      <c r="A75" s="416" t="s">
        <v>2653</v>
      </c>
      <c r="B75" s="417" t="s">
        <v>2654</v>
      </c>
      <c r="C75" s="418"/>
      <c r="D75" s="537"/>
      <c r="E75" s="536" t="e">
        <f t="shared" si="2"/>
        <v>#DIV/0!</v>
      </c>
      <c r="F75" s="356"/>
    </row>
    <row r="76" s="327" customFormat="1" ht="16.5" customHeight="1" spans="1:6">
      <c r="A76" s="416" t="s">
        <v>2655</v>
      </c>
      <c r="B76" s="419" t="s">
        <v>72</v>
      </c>
      <c r="C76" s="418"/>
      <c r="D76" s="537"/>
      <c r="E76" s="536" t="e">
        <f t="shared" si="2"/>
        <v>#DIV/0!</v>
      </c>
      <c r="F76" s="356"/>
    </row>
    <row r="77" ht="17.25" customHeight="1" spans="1:5">
      <c r="A77" s="416" t="s">
        <v>2656</v>
      </c>
      <c r="B77" s="417" t="s">
        <v>2657</v>
      </c>
      <c r="C77" s="418"/>
      <c r="D77" s="535"/>
      <c r="E77" s="536" t="e">
        <f t="shared" si="2"/>
        <v>#DIV/0!</v>
      </c>
    </row>
    <row r="78" ht="17.25" customHeight="1" spans="1:5">
      <c r="A78" s="416" t="s">
        <v>2658</v>
      </c>
      <c r="B78" s="417" t="s">
        <v>483</v>
      </c>
      <c r="C78" s="418"/>
      <c r="D78" s="535"/>
      <c r="E78" s="536" t="e">
        <f t="shared" si="2"/>
        <v>#DIV/0!</v>
      </c>
    </row>
    <row r="79" ht="17.25" customHeight="1" spans="1:5">
      <c r="A79" s="538" t="s">
        <v>2659</v>
      </c>
      <c r="B79" s="539" t="s">
        <v>2660</v>
      </c>
      <c r="C79" s="418"/>
      <c r="D79" s="535"/>
      <c r="E79" s="536" t="e">
        <f t="shared" si="2"/>
        <v>#DIV/0!</v>
      </c>
    </row>
    <row r="80" ht="17.25" customHeight="1" spans="1:5">
      <c r="A80" s="538" t="s">
        <v>2661</v>
      </c>
      <c r="B80" s="539" t="s">
        <v>72</v>
      </c>
      <c r="C80" s="418"/>
      <c r="D80" s="535"/>
      <c r="E80" s="536" t="e">
        <f t="shared" si="2"/>
        <v>#DIV/0!</v>
      </c>
    </row>
  </sheetData>
  <mergeCells count="1">
    <mergeCell ref="A2:E2"/>
  </mergeCells>
  <pageMargins left="0.707638888888889" right="0.707638888888889" top="0.747916666666667" bottom="0.747916666666667" header="0.313888888888889" footer="0.313888888888889"/>
  <pageSetup paperSize="9" scale="77" fitToHeight="104" orientation="portrait"/>
  <headerFooter>
    <oddFooter>&amp;C第&amp;P页/共&amp;N页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D12"/>
  <sheetViews>
    <sheetView workbookViewId="0">
      <selection activeCell="E13" sqref="E13"/>
    </sheetView>
  </sheetViews>
  <sheetFormatPr defaultColWidth="9" defaultRowHeight="14.25" outlineLevelCol="3"/>
  <cols>
    <col min="1" max="1" width="51.75" style="289" customWidth="1"/>
    <col min="2" max="2" width="24.25" style="289" customWidth="1"/>
    <col min="3" max="3" width="21" style="289" customWidth="1"/>
    <col min="4" max="4" width="15.5" style="289" customWidth="1"/>
    <col min="5" max="16384" width="9" style="289"/>
  </cols>
  <sheetData>
    <row r="1" ht="21" customHeight="1" spans="1:3">
      <c r="A1" s="405"/>
      <c r="B1" s="405"/>
      <c r="C1" s="405"/>
    </row>
    <row r="2" ht="36.75" customHeight="1" spans="1:3">
      <c r="A2" s="201" t="s">
        <v>2662</v>
      </c>
      <c r="B2" s="201"/>
      <c r="C2" s="201"/>
    </row>
    <row r="3" ht="21" customHeight="1" spans="1:3">
      <c r="A3" s="406"/>
      <c r="B3" s="406"/>
      <c r="C3" s="203" t="s">
        <v>5</v>
      </c>
    </row>
    <row r="4" s="534" customFormat="1" ht="33.75" customHeight="1" spans="1:4">
      <c r="A4" s="150" t="s">
        <v>2663</v>
      </c>
      <c r="B4" s="206" t="s">
        <v>87</v>
      </c>
      <c r="C4" s="206" t="s">
        <v>88</v>
      </c>
      <c r="D4" s="150" t="s">
        <v>89</v>
      </c>
    </row>
    <row r="5" ht="21.75" customHeight="1" spans="1:4">
      <c r="A5" s="407" t="s">
        <v>2549</v>
      </c>
      <c r="B5" s="101">
        <v>15</v>
      </c>
      <c r="C5" s="408">
        <v>0</v>
      </c>
      <c r="D5" s="514">
        <f ca="1">IFERROR(ROUND(C5/B5*100,2),"")</f>
        <v>0</v>
      </c>
    </row>
    <row r="6" ht="21.75" customHeight="1" spans="1:4">
      <c r="A6" s="407" t="s">
        <v>2547</v>
      </c>
      <c r="B6" s="101">
        <v>27</v>
      </c>
      <c r="C6" s="408">
        <v>44.57</v>
      </c>
      <c r="D6" s="514">
        <f ca="1" t="shared" ref="D6:D11" si="0">IFERROR(ROUND(C6/B6*100,2),"")</f>
        <v>165.07</v>
      </c>
    </row>
    <row r="7" ht="21.75" customHeight="1" spans="1:4">
      <c r="A7" s="407" t="s">
        <v>2664</v>
      </c>
      <c r="B7" s="101">
        <v>12</v>
      </c>
      <c r="C7" s="408"/>
      <c r="D7" s="514">
        <f ca="1" t="shared" si="0"/>
        <v>0</v>
      </c>
    </row>
    <row r="8" ht="21.75" customHeight="1" spans="1:4">
      <c r="A8" s="407" t="s">
        <v>2665</v>
      </c>
      <c r="B8" s="101">
        <v>12</v>
      </c>
      <c r="C8" s="408">
        <v>9.27</v>
      </c>
      <c r="D8" s="514">
        <f ca="1" t="shared" si="0"/>
        <v>77.25</v>
      </c>
    </row>
    <row r="9" ht="21.75" customHeight="1" spans="1:4">
      <c r="A9" s="409" t="s">
        <v>2666</v>
      </c>
      <c r="B9" s="408"/>
      <c r="C9" s="408"/>
      <c r="D9" s="514" t="str">
        <f ca="1" t="shared" si="0"/>
        <v/>
      </c>
    </row>
    <row r="10" ht="21.75" customHeight="1" spans="1:4">
      <c r="A10" s="407"/>
      <c r="B10" s="408"/>
      <c r="C10" s="408"/>
      <c r="D10" s="514" t="str">
        <f ca="1" t="shared" si="0"/>
        <v/>
      </c>
    </row>
    <row r="11" ht="21.75" customHeight="1" spans="1:4">
      <c r="A11" s="100" t="s">
        <v>2667</v>
      </c>
      <c r="B11" s="408">
        <v>54</v>
      </c>
      <c r="C11" s="408">
        <v>53.84</v>
      </c>
      <c r="D11" s="514">
        <f ca="1" t="shared" si="0"/>
        <v>99.7</v>
      </c>
    </row>
    <row r="12" ht="98.25" customHeight="1" spans="1:3">
      <c r="A12" s="410" t="s">
        <v>2668</v>
      </c>
      <c r="B12" s="410"/>
      <c r="C12" s="410"/>
    </row>
  </sheetData>
  <mergeCells count="2">
    <mergeCell ref="A2:C2"/>
    <mergeCell ref="A12:C12"/>
  </mergeCells>
  <pageMargins left="0.707638888888889" right="0.707638888888889" top="0.747916666666667" bottom="0.747916666666667" header="0.313888888888889" footer="0.313888888888889"/>
  <pageSetup paperSize="9" scale="79" fitToHeight="104" orientation="portrait"/>
  <headerFooter>
    <oddFooter>&amp;C第&amp;P页/共&amp;N页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F46"/>
  <sheetViews>
    <sheetView showZeros="0" workbookViewId="0">
      <pane xSplit="1" ySplit="5" topLeftCell="B29" activePane="bottomRight" state="frozen"/>
      <selection/>
      <selection pane="topRight"/>
      <selection pane="bottomLeft"/>
      <selection pane="bottomRight" activeCell="I30" sqref="I30"/>
    </sheetView>
  </sheetViews>
  <sheetFormatPr defaultColWidth="9" defaultRowHeight="14.25" outlineLevelCol="5"/>
  <cols>
    <col min="1" max="1" width="23.75" style="465" customWidth="1"/>
    <col min="2" max="2" width="13.375" style="466" customWidth="1"/>
    <col min="3" max="3" width="10.875" style="466" customWidth="1"/>
    <col min="4" max="4" width="13" style="467" customWidth="1"/>
    <col min="5" max="5" width="9.875" style="467" customWidth="1"/>
    <col min="6" max="6" width="8.75" style="467" customWidth="1"/>
    <col min="7" max="16384" width="9" style="466"/>
  </cols>
  <sheetData>
    <row r="1" spans="1:1">
      <c r="A1" s="469"/>
    </row>
    <row r="2" ht="21" customHeight="1" spans="1:6">
      <c r="A2" s="470" t="s">
        <v>2669</v>
      </c>
      <c r="B2" s="470"/>
      <c r="C2" s="470"/>
      <c r="D2" s="470"/>
      <c r="E2" s="470"/>
      <c r="F2" s="470"/>
    </row>
    <row r="3" ht="18" customHeight="1" spans="1:6">
      <c r="A3" s="471"/>
      <c r="B3" s="472"/>
      <c r="C3" s="472"/>
      <c r="D3" s="473"/>
      <c r="E3" s="473"/>
      <c r="F3" s="516" t="s">
        <v>5</v>
      </c>
    </row>
    <row r="4" ht="29.25" customHeight="1" spans="1:6">
      <c r="A4" s="504" t="s">
        <v>6</v>
      </c>
      <c r="B4" s="481" t="s">
        <v>88</v>
      </c>
      <c r="C4" s="481"/>
      <c r="D4" s="517" t="s">
        <v>2670</v>
      </c>
      <c r="E4" s="517"/>
      <c r="F4" s="518" t="s">
        <v>2671</v>
      </c>
    </row>
    <row r="5" ht="30" customHeight="1" spans="1:6">
      <c r="A5" s="504"/>
      <c r="B5" s="481" t="s">
        <v>2672</v>
      </c>
      <c r="C5" s="481" t="s">
        <v>2673</v>
      </c>
      <c r="D5" s="481" t="s">
        <v>2672</v>
      </c>
      <c r="E5" s="481" t="s">
        <v>2673</v>
      </c>
      <c r="F5" s="519"/>
    </row>
    <row r="6" s="464" customFormat="1" ht="24" customHeight="1" spans="1:6">
      <c r="A6" s="492" t="s">
        <v>13</v>
      </c>
      <c r="B6" s="520">
        <f>SUM(C6:C6)</f>
        <v>49067</v>
      </c>
      <c r="C6" s="521">
        <f>SUM(C7,C22)</f>
        <v>49067</v>
      </c>
      <c r="D6" s="520">
        <f>D7+D22</f>
        <v>53729</v>
      </c>
      <c r="E6" s="521">
        <f>SUM(E7,E22)</f>
        <v>53729</v>
      </c>
      <c r="F6" s="522">
        <f>IFERROR(ROUND(D6/B6*100,2),"")</f>
        <v>109.5</v>
      </c>
    </row>
    <row r="7" s="172" customFormat="1" ht="24" customHeight="1" spans="1:6">
      <c r="A7" s="523" t="s">
        <v>14</v>
      </c>
      <c r="B7" s="520">
        <f>SUM(B8:B20)</f>
        <v>34523</v>
      </c>
      <c r="C7" s="520">
        <f>SUM(C8:C21)</f>
        <v>34533</v>
      </c>
      <c r="D7" s="520">
        <f>SUM(D8:D21)</f>
        <v>39760</v>
      </c>
      <c r="E7" s="524">
        <f>SUM(E8:E20)</f>
        <v>39760</v>
      </c>
      <c r="F7" s="522">
        <f t="shared" ref="F7:F41" si="0">IFERROR(ROUND(D7/B7*100,2),"")</f>
        <v>115.17</v>
      </c>
    </row>
    <row r="8" s="172" customFormat="1" ht="24" customHeight="1" spans="1:6">
      <c r="A8" s="525" t="s">
        <v>15</v>
      </c>
      <c r="B8" s="521">
        <f t="shared" ref="B8:B39" si="1">SUM(C8:C8)</f>
        <v>10982</v>
      </c>
      <c r="C8" s="526">
        <v>10982</v>
      </c>
      <c r="D8" s="521">
        <f t="shared" ref="D8:D39" si="2">SUM(E8:E8)</f>
        <v>14660</v>
      </c>
      <c r="E8" s="527">
        <v>14660</v>
      </c>
      <c r="F8" s="522">
        <f t="shared" si="0"/>
        <v>133.49</v>
      </c>
    </row>
    <row r="9" s="172" customFormat="1" ht="24" customHeight="1" spans="1:6">
      <c r="A9" s="525" t="s">
        <v>16</v>
      </c>
      <c r="B9" s="521">
        <f t="shared" si="1"/>
        <v>0</v>
      </c>
      <c r="C9" s="526"/>
      <c r="D9" s="521">
        <f t="shared" si="2"/>
        <v>0</v>
      </c>
      <c r="E9" s="527">
        <v>0</v>
      </c>
      <c r="F9" s="522" t="str">
        <f t="shared" si="0"/>
        <v/>
      </c>
    </row>
    <row r="10" s="172" customFormat="1" ht="24" customHeight="1" spans="1:6">
      <c r="A10" s="525" t="s">
        <v>17</v>
      </c>
      <c r="B10" s="521">
        <f t="shared" si="1"/>
        <v>4970</v>
      </c>
      <c r="C10" s="526">
        <v>4970</v>
      </c>
      <c r="D10" s="521">
        <f t="shared" si="2"/>
        <v>5500</v>
      </c>
      <c r="E10" s="527">
        <v>5500</v>
      </c>
      <c r="F10" s="522">
        <f t="shared" si="0"/>
        <v>110.66</v>
      </c>
    </row>
    <row r="11" s="172" customFormat="1" ht="24" customHeight="1" spans="1:6">
      <c r="A11" s="525" t="s">
        <v>18</v>
      </c>
      <c r="B11" s="521">
        <f t="shared" si="1"/>
        <v>399</v>
      </c>
      <c r="C11" s="526">
        <v>399</v>
      </c>
      <c r="D11" s="521">
        <f t="shared" si="2"/>
        <v>400</v>
      </c>
      <c r="E11" s="527">
        <v>400</v>
      </c>
      <c r="F11" s="522">
        <f t="shared" si="0"/>
        <v>100.25</v>
      </c>
    </row>
    <row r="12" s="172" customFormat="1" ht="24" customHeight="1" spans="1:6">
      <c r="A12" s="525" t="s">
        <v>19</v>
      </c>
      <c r="B12" s="521"/>
      <c r="C12" s="526">
        <v>10</v>
      </c>
      <c r="D12" s="521">
        <f t="shared" si="2"/>
        <v>0</v>
      </c>
      <c r="E12" s="527"/>
      <c r="F12" s="522" t="str">
        <f t="shared" si="0"/>
        <v/>
      </c>
    </row>
    <row r="13" s="172" customFormat="1" ht="24" customHeight="1" spans="1:6">
      <c r="A13" s="525" t="s">
        <v>20</v>
      </c>
      <c r="B13" s="521">
        <f t="shared" si="1"/>
        <v>1582</v>
      </c>
      <c r="C13" s="526">
        <v>1582</v>
      </c>
      <c r="D13" s="521">
        <f t="shared" si="2"/>
        <v>2113</v>
      </c>
      <c r="E13" s="528">
        <v>2113</v>
      </c>
      <c r="F13" s="522">
        <f t="shared" si="0"/>
        <v>133.57</v>
      </c>
    </row>
    <row r="14" s="172" customFormat="1" ht="24" customHeight="1" spans="1:6">
      <c r="A14" s="525" t="s">
        <v>21</v>
      </c>
      <c r="B14" s="521">
        <f t="shared" si="1"/>
        <v>1851</v>
      </c>
      <c r="C14" s="526">
        <v>1851</v>
      </c>
      <c r="D14" s="521">
        <f t="shared" si="2"/>
        <v>3000</v>
      </c>
      <c r="E14" s="528">
        <v>3000</v>
      </c>
      <c r="F14" s="522">
        <f t="shared" si="0"/>
        <v>162.07</v>
      </c>
    </row>
    <row r="15" s="172" customFormat="1" ht="24" customHeight="1" spans="1:6">
      <c r="A15" s="525" t="s">
        <v>22</v>
      </c>
      <c r="B15" s="521">
        <f t="shared" si="1"/>
        <v>573</v>
      </c>
      <c r="C15" s="526">
        <v>573</v>
      </c>
      <c r="D15" s="521">
        <f t="shared" si="2"/>
        <v>600</v>
      </c>
      <c r="E15" s="528">
        <v>600</v>
      </c>
      <c r="F15" s="522">
        <f t="shared" si="0"/>
        <v>104.71</v>
      </c>
    </row>
    <row r="16" s="172" customFormat="1" ht="24" customHeight="1" spans="1:6">
      <c r="A16" s="525" t="s">
        <v>23</v>
      </c>
      <c r="B16" s="521">
        <f t="shared" si="1"/>
        <v>4294</v>
      </c>
      <c r="C16" s="526">
        <v>4294</v>
      </c>
      <c r="D16" s="521">
        <f t="shared" si="2"/>
        <v>4300</v>
      </c>
      <c r="E16" s="528">
        <v>4300</v>
      </c>
      <c r="F16" s="522">
        <f t="shared" si="0"/>
        <v>100.14</v>
      </c>
    </row>
    <row r="17" s="172" customFormat="1" ht="24" customHeight="1" spans="1:6">
      <c r="A17" s="525" t="s">
        <v>24</v>
      </c>
      <c r="B17" s="521">
        <f t="shared" si="1"/>
        <v>2256</v>
      </c>
      <c r="C17" s="526">
        <v>2256</v>
      </c>
      <c r="D17" s="521">
        <f t="shared" si="2"/>
        <v>2300</v>
      </c>
      <c r="E17" s="528">
        <v>2300</v>
      </c>
      <c r="F17" s="522">
        <f t="shared" si="0"/>
        <v>101.95</v>
      </c>
    </row>
    <row r="18" s="172" customFormat="1" ht="24" customHeight="1" spans="1:6">
      <c r="A18" s="525" t="s">
        <v>25</v>
      </c>
      <c r="B18" s="521">
        <f t="shared" si="1"/>
        <v>404</v>
      </c>
      <c r="C18" s="526">
        <v>404</v>
      </c>
      <c r="D18" s="521">
        <f t="shared" si="2"/>
        <v>500</v>
      </c>
      <c r="E18" s="528">
        <v>500</v>
      </c>
      <c r="F18" s="522">
        <f t="shared" si="0"/>
        <v>123.76</v>
      </c>
    </row>
    <row r="19" s="172" customFormat="1" ht="24" customHeight="1" spans="1:6">
      <c r="A19" s="525" t="s">
        <v>26</v>
      </c>
      <c r="B19" s="521">
        <f t="shared" si="1"/>
        <v>2670</v>
      </c>
      <c r="C19" s="526">
        <v>2670</v>
      </c>
      <c r="D19" s="521">
        <f t="shared" si="2"/>
        <v>1033</v>
      </c>
      <c r="E19" s="528">
        <v>1033</v>
      </c>
      <c r="F19" s="522">
        <f t="shared" si="0"/>
        <v>38.69</v>
      </c>
    </row>
    <row r="20" s="172" customFormat="1" ht="24" customHeight="1" spans="1:6">
      <c r="A20" s="525" t="s">
        <v>27</v>
      </c>
      <c r="B20" s="521">
        <f t="shared" si="1"/>
        <v>4542</v>
      </c>
      <c r="C20" s="526">
        <v>4542</v>
      </c>
      <c r="D20" s="521">
        <f t="shared" si="2"/>
        <v>5354</v>
      </c>
      <c r="E20" s="528">
        <v>5354</v>
      </c>
      <c r="F20" s="522">
        <f t="shared" si="0"/>
        <v>117.88</v>
      </c>
    </row>
    <row r="21" s="172" customFormat="1" ht="24" customHeight="1" spans="1:6">
      <c r="A21" s="525" t="s">
        <v>28</v>
      </c>
      <c r="B21" s="521"/>
      <c r="C21" s="526"/>
      <c r="D21" s="521">
        <f t="shared" si="2"/>
        <v>0</v>
      </c>
      <c r="E21" s="528"/>
      <c r="F21" s="522"/>
    </row>
    <row r="22" s="172" customFormat="1" ht="24" customHeight="1" spans="1:6">
      <c r="A22" s="523" t="s">
        <v>29</v>
      </c>
      <c r="B22" s="521">
        <f t="shared" si="1"/>
        <v>14534</v>
      </c>
      <c r="C22" s="524">
        <f>SUM(C23:C30)</f>
        <v>14534</v>
      </c>
      <c r="D22" s="520">
        <f t="shared" si="2"/>
        <v>13969</v>
      </c>
      <c r="E22" s="520">
        <f>SUM(E23:E30)</f>
        <v>13969</v>
      </c>
      <c r="F22" s="522">
        <f t="shared" si="0"/>
        <v>96.11</v>
      </c>
    </row>
    <row r="23" s="172" customFormat="1" ht="24" customHeight="1" spans="1:6">
      <c r="A23" s="525" t="s">
        <v>30</v>
      </c>
      <c r="B23" s="521">
        <f t="shared" si="1"/>
        <v>5292</v>
      </c>
      <c r="C23" s="348">
        <v>5292</v>
      </c>
      <c r="D23" s="521">
        <f t="shared" si="2"/>
        <v>1466</v>
      </c>
      <c r="E23" s="527">
        <v>1466</v>
      </c>
      <c r="F23" s="522">
        <f t="shared" si="0"/>
        <v>27.7</v>
      </c>
    </row>
    <row r="24" s="172" customFormat="1" ht="24" customHeight="1" spans="1:6">
      <c r="A24" s="525" t="s">
        <v>31</v>
      </c>
      <c r="B24" s="521">
        <f t="shared" si="1"/>
        <v>122</v>
      </c>
      <c r="C24" s="348">
        <v>122</v>
      </c>
      <c r="D24" s="521">
        <f t="shared" si="2"/>
        <v>0</v>
      </c>
      <c r="E24" s="527"/>
      <c r="F24" s="522">
        <f t="shared" si="0"/>
        <v>0</v>
      </c>
    </row>
    <row r="25" s="172" customFormat="1" ht="24" customHeight="1" spans="1:6">
      <c r="A25" s="525" t="s">
        <v>32</v>
      </c>
      <c r="B25" s="521">
        <f t="shared" si="1"/>
        <v>134</v>
      </c>
      <c r="C25" s="348">
        <v>134</v>
      </c>
      <c r="D25" s="521">
        <f t="shared" si="2"/>
        <v>134</v>
      </c>
      <c r="E25" s="527">
        <v>134</v>
      </c>
      <c r="F25" s="522">
        <f t="shared" si="0"/>
        <v>100</v>
      </c>
    </row>
    <row r="26" s="172" customFormat="1" ht="24" customHeight="1" spans="1:6">
      <c r="A26" s="525" t="s">
        <v>33</v>
      </c>
      <c r="B26" s="521">
        <f t="shared" si="1"/>
        <v>3617</v>
      </c>
      <c r="C26" s="348">
        <v>3617</v>
      </c>
      <c r="D26" s="521">
        <f t="shared" si="2"/>
        <v>0</v>
      </c>
      <c r="E26" s="527"/>
      <c r="F26" s="522">
        <f t="shared" si="0"/>
        <v>0</v>
      </c>
    </row>
    <row r="27" s="172" customFormat="1" ht="24" customHeight="1" spans="1:6">
      <c r="A27" s="525" t="s">
        <v>34</v>
      </c>
      <c r="B27" s="521">
        <f t="shared" si="1"/>
        <v>217</v>
      </c>
      <c r="C27" s="348">
        <v>217</v>
      </c>
      <c r="D27" s="521">
        <f t="shared" si="2"/>
        <v>200</v>
      </c>
      <c r="E27" s="527">
        <v>200</v>
      </c>
      <c r="F27" s="522">
        <f t="shared" si="0"/>
        <v>92.17</v>
      </c>
    </row>
    <row r="28" s="172" customFormat="1" ht="24" customHeight="1" spans="1:6">
      <c r="A28" s="525" t="s">
        <v>35</v>
      </c>
      <c r="B28" s="521">
        <f t="shared" si="1"/>
        <v>27</v>
      </c>
      <c r="C28" s="348">
        <v>27</v>
      </c>
      <c r="D28" s="521">
        <f t="shared" si="2"/>
        <v>0</v>
      </c>
      <c r="E28" s="527"/>
      <c r="F28" s="522">
        <f t="shared" si="0"/>
        <v>0</v>
      </c>
    </row>
    <row r="29" s="172" customFormat="1" ht="24" customHeight="1" spans="1:6">
      <c r="A29" s="525" t="s">
        <v>36</v>
      </c>
      <c r="B29" s="521">
        <f t="shared" si="1"/>
        <v>5093</v>
      </c>
      <c r="C29" s="348">
        <v>5093</v>
      </c>
      <c r="D29" s="521">
        <f t="shared" si="2"/>
        <v>12139</v>
      </c>
      <c r="E29" s="527">
        <v>12139</v>
      </c>
      <c r="F29" s="522">
        <f t="shared" si="0"/>
        <v>238.35</v>
      </c>
    </row>
    <row r="30" s="464" customFormat="1" ht="24" customHeight="1" spans="1:6">
      <c r="A30" s="525" t="s">
        <v>37</v>
      </c>
      <c r="B30" s="521">
        <f t="shared" si="1"/>
        <v>32</v>
      </c>
      <c r="C30" s="529">
        <v>32</v>
      </c>
      <c r="D30" s="521">
        <f t="shared" si="2"/>
        <v>30</v>
      </c>
      <c r="E30" s="527">
        <v>30</v>
      </c>
      <c r="F30" s="522">
        <f t="shared" si="0"/>
        <v>93.75</v>
      </c>
    </row>
    <row r="31" ht="24" customHeight="1" spans="1:6">
      <c r="A31" s="501" t="s">
        <v>38</v>
      </c>
      <c r="B31" s="521">
        <f t="shared" si="1"/>
        <v>13196</v>
      </c>
      <c r="C31" s="530">
        <f>SUM(C32:C34)</f>
        <v>13196</v>
      </c>
      <c r="D31" s="521">
        <f t="shared" si="2"/>
        <v>-75</v>
      </c>
      <c r="E31" s="521">
        <f>SUM(E32:E34)</f>
        <v>-75</v>
      </c>
      <c r="F31" s="522">
        <f t="shared" si="0"/>
        <v>-0.57</v>
      </c>
    </row>
    <row r="32" ht="24" customHeight="1" spans="1:6">
      <c r="A32" s="496" t="s">
        <v>39</v>
      </c>
      <c r="B32" s="521">
        <f t="shared" si="1"/>
        <v>-1731</v>
      </c>
      <c r="C32" s="531">
        <v>-1731</v>
      </c>
      <c r="D32" s="521">
        <f t="shared" si="2"/>
        <v>-1731</v>
      </c>
      <c r="E32" s="532">
        <v>-1731</v>
      </c>
      <c r="F32" s="522">
        <f t="shared" si="0"/>
        <v>100</v>
      </c>
    </row>
    <row r="33" ht="24" customHeight="1" spans="1:6">
      <c r="A33" s="496" t="s">
        <v>40</v>
      </c>
      <c r="B33" s="521">
        <f t="shared" si="1"/>
        <v>3926</v>
      </c>
      <c r="C33" s="531">
        <v>3926</v>
      </c>
      <c r="D33" s="521">
        <f t="shared" si="2"/>
        <v>915</v>
      </c>
      <c r="E33" s="532">
        <f>200+715</f>
        <v>915</v>
      </c>
      <c r="F33" s="522">
        <f t="shared" si="0"/>
        <v>23.31</v>
      </c>
    </row>
    <row r="34" s="464" customFormat="1" ht="24" customHeight="1" spans="1:6">
      <c r="A34" s="496" t="s">
        <v>41</v>
      </c>
      <c r="B34" s="521">
        <f t="shared" si="1"/>
        <v>11001</v>
      </c>
      <c r="C34" s="531">
        <v>11001</v>
      </c>
      <c r="D34" s="521">
        <f t="shared" si="2"/>
        <v>741</v>
      </c>
      <c r="E34" s="532">
        <v>741</v>
      </c>
      <c r="F34" s="522">
        <f t="shared" si="0"/>
        <v>6.74</v>
      </c>
    </row>
    <row r="35" s="464" customFormat="1" ht="24" customHeight="1" spans="1:6">
      <c r="A35" s="501" t="s">
        <v>42</v>
      </c>
      <c r="B35" s="521">
        <f t="shared" si="1"/>
        <v>0</v>
      </c>
      <c r="C35" s="521"/>
      <c r="D35" s="521">
        <f t="shared" si="2"/>
        <v>0</v>
      </c>
      <c r="E35" s="533"/>
      <c r="F35" s="522" t="str">
        <f t="shared" si="0"/>
        <v/>
      </c>
    </row>
    <row r="36" s="464" customFormat="1" ht="24" customHeight="1" spans="1:6">
      <c r="A36" s="501" t="s">
        <v>43</v>
      </c>
      <c r="B36" s="521">
        <f t="shared" si="1"/>
        <v>3032</v>
      </c>
      <c r="C36" s="521">
        <v>3032</v>
      </c>
      <c r="D36" s="521">
        <f t="shared" si="2"/>
        <v>831</v>
      </c>
      <c r="E36" s="533">
        <v>831</v>
      </c>
      <c r="F36" s="522">
        <f t="shared" si="0"/>
        <v>27.41</v>
      </c>
    </row>
    <row r="37" s="464" customFormat="1" ht="24" customHeight="1" spans="1:6">
      <c r="A37" s="501" t="s">
        <v>44</v>
      </c>
      <c r="B37" s="521">
        <f t="shared" si="1"/>
        <v>10196</v>
      </c>
      <c r="C37" s="521">
        <v>10196</v>
      </c>
      <c r="D37" s="521">
        <f t="shared" si="2"/>
        <v>11570</v>
      </c>
      <c r="E37" s="533">
        <v>11570</v>
      </c>
      <c r="F37" s="522">
        <f t="shared" si="0"/>
        <v>113.48</v>
      </c>
    </row>
    <row r="38" s="464" customFormat="1" ht="24" customHeight="1" spans="1:6">
      <c r="A38" s="501" t="s">
        <v>45</v>
      </c>
      <c r="B38" s="521">
        <f t="shared" si="1"/>
        <v>1136</v>
      </c>
      <c r="C38" s="521">
        <v>1136</v>
      </c>
      <c r="D38" s="521">
        <f t="shared" si="2"/>
        <v>0</v>
      </c>
      <c r="E38" s="533"/>
      <c r="F38" s="522">
        <f t="shared" si="0"/>
        <v>0</v>
      </c>
    </row>
    <row r="39" ht="24" customHeight="1" spans="1:6">
      <c r="A39" s="501" t="s">
        <v>46</v>
      </c>
      <c r="B39" s="521">
        <f t="shared" si="1"/>
        <v>2236</v>
      </c>
      <c r="C39" s="521">
        <v>2236</v>
      </c>
      <c r="D39" s="521">
        <f t="shared" si="2"/>
        <v>0</v>
      </c>
      <c r="E39" s="533"/>
      <c r="F39" s="522">
        <f t="shared" si="0"/>
        <v>0</v>
      </c>
    </row>
    <row r="40" ht="24" customHeight="1" spans="1:6">
      <c r="A40" s="501"/>
      <c r="B40" s="521"/>
      <c r="C40" s="521"/>
      <c r="D40" s="521"/>
      <c r="E40" s="532"/>
      <c r="F40" s="522" t="str">
        <f t="shared" si="0"/>
        <v/>
      </c>
    </row>
    <row r="41" s="172" customFormat="1" ht="24" customHeight="1" spans="1:6">
      <c r="A41" s="504" t="s">
        <v>47</v>
      </c>
      <c r="B41" s="521">
        <f>SUM(B6,B31,B35,B36,B37,B38,B39)</f>
        <v>78863</v>
      </c>
      <c r="C41" s="521">
        <f>SUM(C6,C31,C35,C36,C37,C38,C39)</f>
        <v>78863</v>
      </c>
      <c r="D41" s="521">
        <f>SUM(D6,D31,D35,D36,D37,D38,D39)</f>
        <v>66055</v>
      </c>
      <c r="E41" s="521">
        <f>SUM(E6,E31,E35,E36,E37,E38,E39)</f>
        <v>66055</v>
      </c>
      <c r="F41" s="522">
        <f t="shared" si="0"/>
        <v>83.76</v>
      </c>
    </row>
    <row r="42" spans="2:3">
      <c r="B42" s="506"/>
      <c r="C42" s="506"/>
    </row>
    <row r="43" spans="2:3">
      <c r="B43" s="506"/>
      <c r="C43" s="506"/>
    </row>
    <row r="44" spans="2:6">
      <c r="B44" s="506"/>
      <c r="C44" s="506"/>
      <c r="D44" s="506"/>
      <c r="E44" s="506"/>
      <c r="F44" s="506"/>
    </row>
    <row r="45" spans="2:3">
      <c r="B45" s="506"/>
      <c r="C45" s="506"/>
    </row>
    <row r="46" spans="2:3">
      <c r="B46" s="506"/>
      <c r="C46" s="506"/>
    </row>
  </sheetData>
  <mergeCells count="5">
    <mergeCell ref="A2:F2"/>
    <mergeCell ref="B4:C4"/>
    <mergeCell ref="D4:E4"/>
    <mergeCell ref="A4:A5"/>
    <mergeCell ref="F4:F5"/>
  </mergeCells>
  <pageMargins left="0.707638888888889" right="0.707638888888889" top="0.747916666666667" bottom="0.747916666666667" header="0.313888888888889" footer="0.313888888888889"/>
  <pageSetup paperSize="9" scale="63" fitToHeight="104" orientation="portrait"/>
  <headerFooter>
    <oddFooter>&amp;C第&amp;P页/共&amp;N页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U49"/>
  <sheetViews>
    <sheetView showZeros="0" workbookViewId="0">
      <pane xSplit="1" ySplit="6" topLeftCell="B16" activePane="bottomRight" state="frozen"/>
      <selection/>
      <selection pane="topRight"/>
      <selection pane="bottomLeft"/>
      <selection pane="bottomRight" activeCell="A16" sqref="A16"/>
    </sheetView>
  </sheetViews>
  <sheetFormatPr defaultColWidth="9" defaultRowHeight="14.25"/>
  <cols>
    <col min="1" max="1" width="23.75" style="465" customWidth="1"/>
    <col min="2" max="2" width="12.375" style="466" hidden="1" customWidth="1"/>
    <col min="3" max="4" width="10.875" style="466" hidden="1" customWidth="1"/>
    <col min="5" max="5" width="16.875" style="466" customWidth="1"/>
    <col min="6" max="6" width="10.875" style="466" hidden="1" customWidth="1"/>
    <col min="7" max="7" width="12.125" style="467" hidden="1" customWidth="1"/>
    <col min="8" max="9" width="10.875" style="467" hidden="1" customWidth="1"/>
    <col min="10" max="10" width="26" style="467" customWidth="1"/>
    <col min="11" max="11" width="10.875" style="467" hidden="1" customWidth="1"/>
    <col min="12" max="12" width="18.5" style="468" customWidth="1"/>
    <col min="13" max="13" width="12.25" style="466" hidden="1" customWidth="1"/>
    <col min="14" max="14" width="14" style="466" hidden="1" customWidth="1"/>
    <col min="15" max="17" width="9" style="466" hidden="1" customWidth="1"/>
    <col min="18" max="18" width="9.875" style="466" customWidth="1"/>
    <col min="19" max="19" width="7.25" style="466" customWidth="1"/>
    <col min="20" max="20" width="9" style="466"/>
    <col min="21" max="21" width="10.75" style="466" customWidth="1"/>
    <col min="22" max="16384" width="9" style="466"/>
  </cols>
  <sheetData>
    <row r="1" ht="21.75" customHeight="1" spans="1:1">
      <c r="A1" s="469"/>
    </row>
    <row r="2" ht="34.5" customHeight="1" spans="1:12">
      <c r="A2" s="470" t="s">
        <v>2674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ht="32.25" customHeight="1" spans="1:12">
      <c r="A3" s="471"/>
      <c r="B3" s="472"/>
      <c r="C3" s="472"/>
      <c r="D3" s="472"/>
      <c r="E3" s="472"/>
      <c r="F3" s="472"/>
      <c r="G3" s="473"/>
      <c r="H3" s="473"/>
      <c r="I3" s="473"/>
      <c r="J3" s="473"/>
      <c r="K3" s="507" t="s">
        <v>5</v>
      </c>
      <c r="L3" s="507"/>
    </row>
    <row r="4" s="463" customFormat="1" ht="27" customHeight="1" spans="1:12">
      <c r="A4" s="474" t="s">
        <v>49</v>
      </c>
      <c r="B4" s="475" t="s">
        <v>88</v>
      </c>
      <c r="C4" s="476"/>
      <c r="D4" s="476"/>
      <c r="E4" s="476"/>
      <c r="F4" s="477"/>
      <c r="G4" s="478" t="s">
        <v>2670</v>
      </c>
      <c r="H4" s="479"/>
      <c r="I4" s="479"/>
      <c r="J4" s="479"/>
      <c r="K4" s="508"/>
      <c r="L4" s="509" t="s">
        <v>2671</v>
      </c>
    </row>
    <row r="5" ht="27" customHeight="1" spans="1:12">
      <c r="A5" s="480"/>
      <c r="B5" s="481" t="s">
        <v>2672</v>
      </c>
      <c r="C5" s="482" t="s">
        <v>2675</v>
      </c>
      <c r="D5" s="482" t="s">
        <v>2676</v>
      </c>
      <c r="E5" s="482" t="s">
        <v>2673</v>
      </c>
      <c r="F5" s="482" t="s">
        <v>2677</v>
      </c>
      <c r="G5" s="483" t="s">
        <v>2672</v>
      </c>
      <c r="H5" s="483" t="s">
        <v>2675</v>
      </c>
      <c r="I5" s="483" t="s">
        <v>2676</v>
      </c>
      <c r="J5" s="483" t="s">
        <v>2673</v>
      </c>
      <c r="K5" s="482" t="s">
        <v>2677</v>
      </c>
      <c r="L5" s="510"/>
    </row>
    <row r="6" s="464" customFormat="1" ht="24" customHeight="1" spans="1:12">
      <c r="A6" s="484" t="s">
        <v>50</v>
      </c>
      <c r="B6" s="485">
        <f>SUM(C6:F6)</f>
        <v>49493</v>
      </c>
      <c r="C6" s="485">
        <f t="shared" ref="C6:K6" si="0">SUM(C7:C29)</f>
        <v>0</v>
      </c>
      <c r="D6" s="485">
        <f t="shared" si="0"/>
        <v>0</v>
      </c>
      <c r="E6" s="485">
        <f t="shared" si="0"/>
        <v>49493</v>
      </c>
      <c r="F6" s="485">
        <f t="shared" si="0"/>
        <v>0</v>
      </c>
      <c r="G6" s="485">
        <f>SUM(H6:K6)</f>
        <v>47749</v>
      </c>
      <c r="H6" s="485">
        <f>SUM(H7:H29)</f>
        <v>0</v>
      </c>
      <c r="I6" s="485">
        <f t="shared" si="0"/>
        <v>0</v>
      </c>
      <c r="J6" s="485">
        <f t="shared" si="0"/>
        <v>47749</v>
      </c>
      <c r="K6" s="485">
        <f t="shared" si="0"/>
        <v>0</v>
      </c>
      <c r="L6" s="511">
        <f ca="1">IFERROR(ROUND(G6/B6*100,2),"")</f>
        <v>96.48</v>
      </c>
    </row>
    <row r="7" s="464" customFormat="1" ht="24" customHeight="1" spans="1:15">
      <c r="A7" s="486" t="s">
        <v>51</v>
      </c>
      <c r="B7" s="487">
        <f t="shared" ref="B7:B41" si="1">SUM(C7:F7)</f>
        <v>15600</v>
      </c>
      <c r="C7" s="488"/>
      <c r="D7" s="489"/>
      <c r="E7" s="488">
        <v>15600</v>
      </c>
      <c r="F7" s="489"/>
      <c r="G7" s="487">
        <f t="shared" ref="G7:G40" si="2">SUM(H7:K7)</f>
        <v>11286</v>
      </c>
      <c r="H7" s="490"/>
      <c r="I7" s="490"/>
      <c r="J7" s="512">
        <v>11286</v>
      </c>
      <c r="K7" s="500"/>
      <c r="L7" s="511">
        <f ca="1" t="shared" ref="L7:L41" si="3">IFERROR(ROUND(G7/B7*100,2),"")</f>
        <v>72.35</v>
      </c>
      <c r="N7" s="513" t="s">
        <v>51</v>
      </c>
      <c r="O7" s="514">
        <v>51799</v>
      </c>
    </row>
    <row r="8" ht="24" customHeight="1" spans="1:15">
      <c r="A8" s="486" t="s">
        <v>52</v>
      </c>
      <c r="B8" s="487">
        <f t="shared" si="1"/>
        <v>0</v>
      </c>
      <c r="C8" s="488"/>
      <c r="D8" s="489"/>
      <c r="E8" s="488"/>
      <c r="F8" s="489"/>
      <c r="G8" s="487">
        <f t="shared" si="2"/>
        <v>0</v>
      </c>
      <c r="H8" s="490"/>
      <c r="I8" s="490"/>
      <c r="J8" s="512">
        <v>0</v>
      </c>
      <c r="K8" s="500"/>
      <c r="L8" s="511" t="str">
        <f ca="1" t="shared" si="3"/>
        <v/>
      </c>
      <c r="N8" s="513" t="s">
        <v>486</v>
      </c>
      <c r="O8" s="514">
        <v>0</v>
      </c>
    </row>
    <row r="9" ht="24" customHeight="1" spans="1:15">
      <c r="A9" s="486" t="s">
        <v>53</v>
      </c>
      <c r="B9" s="487">
        <f t="shared" si="1"/>
        <v>698</v>
      </c>
      <c r="C9" s="488"/>
      <c r="D9" s="489"/>
      <c r="E9" s="488">
        <v>698</v>
      </c>
      <c r="F9" s="489"/>
      <c r="G9" s="487">
        <f t="shared" si="2"/>
        <v>288</v>
      </c>
      <c r="H9" s="490"/>
      <c r="I9" s="490"/>
      <c r="J9" s="512">
        <v>288</v>
      </c>
      <c r="K9" s="500"/>
      <c r="L9" s="511">
        <f ca="1" t="shared" si="3"/>
        <v>41.26</v>
      </c>
      <c r="N9" s="513" t="s">
        <v>52</v>
      </c>
      <c r="O9" s="514">
        <v>2390</v>
      </c>
    </row>
    <row r="10" ht="24" customHeight="1" spans="1:15">
      <c r="A10" s="486" t="s">
        <v>54</v>
      </c>
      <c r="B10" s="487">
        <f t="shared" si="1"/>
        <v>3351</v>
      </c>
      <c r="C10" s="488"/>
      <c r="D10" s="489"/>
      <c r="E10" s="488">
        <v>3351</v>
      </c>
      <c r="F10" s="489"/>
      <c r="G10" s="487">
        <f t="shared" si="2"/>
        <v>3008</v>
      </c>
      <c r="H10" s="490"/>
      <c r="I10" s="490"/>
      <c r="J10" s="512">
        <v>3008</v>
      </c>
      <c r="K10" s="500"/>
      <c r="L10" s="511">
        <f ca="1" t="shared" si="3"/>
        <v>89.76</v>
      </c>
      <c r="N10" s="513" t="s">
        <v>53</v>
      </c>
      <c r="O10" s="514">
        <v>79715</v>
      </c>
    </row>
    <row r="11" ht="24" customHeight="1" spans="1:15">
      <c r="A11" s="486" t="s">
        <v>55</v>
      </c>
      <c r="B11" s="487">
        <f t="shared" si="1"/>
        <v>2536</v>
      </c>
      <c r="C11" s="488"/>
      <c r="D11" s="489"/>
      <c r="E11" s="488">
        <v>2536</v>
      </c>
      <c r="F11" s="489"/>
      <c r="G11" s="487">
        <f t="shared" si="2"/>
        <v>2051</v>
      </c>
      <c r="H11" s="490"/>
      <c r="I11" s="490"/>
      <c r="J11" s="512">
        <v>2051</v>
      </c>
      <c r="K11" s="500"/>
      <c r="L11" s="511">
        <f ca="1" t="shared" si="3"/>
        <v>80.88</v>
      </c>
      <c r="N11" s="513" t="s">
        <v>54</v>
      </c>
      <c r="O11" s="514">
        <v>118180</v>
      </c>
    </row>
    <row r="12" ht="24" customHeight="1" spans="1:15">
      <c r="A12" s="486" t="s">
        <v>2678</v>
      </c>
      <c r="B12" s="487">
        <f t="shared" si="1"/>
        <v>45</v>
      </c>
      <c r="C12" s="488"/>
      <c r="D12" s="489"/>
      <c r="E12" s="488">
        <v>45</v>
      </c>
      <c r="F12" s="489"/>
      <c r="G12" s="487">
        <f t="shared" si="2"/>
        <v>233</v>
      </c>
      <c r="H12" s="490"/>
      <c r="I12" s="490"/>
      <c r="J12" s="512">
        <v>233</v>
      </c>
      <c r="K12" s="500"/>
      <c r="L12" s="511">
        <f ca="1" t="shared" si="3"/>
        <v>517.78</v>
      </c>
      <c r="N12" s="513" t="s">
        <v>55</v>
      </c>
      <c r="O12" s="514">
        <v>36868</v>
      </c>
    </row>
    <row r="13" ht="24" customHeight="1" spans="1:15">
      <c r="A13" s="486" t="s">
        <v>57</v>
      </c>
      <c r="B13" s="487">
        <f t="shared" si="1"/>
        <v>2222</v>
      </c>
      <c r="C13" s="488"/>
      <c r="D13" s="489"/>
      <c r="E13" s="488">
        <v>2222</v>
      </c>
      <c r="F13" s="489"/>
      <c r="G13" s="487">
        <f t="shared" si="2"/>
        <v>2269</v>
      </c>
      <c r="H13" s="490"/>
      <c r="I13" s="490"/>
      <c r="J13" s="512">
        <v>2269</v>
      </c>
      <c r="K13" s="500"/>
      <c r="L13" s="511">
        <f ca="1" t="shared" si="3"/>
        <v>102.12</v>
      </c>
      <c r="N13" s="513" t="s">
        <v>56</v>
      </c>
      <c r="O13" s="514">
        <v>11041</v>
      </c>
    </row>
    <row r="14" ht="24" customHeight="1" spans="1:15">
      <c r="A14" s="486" t="s">
        <v>2679</v>
      </c>
      <c r="B14" s="487">
        <f t="shared" si="1"/>
        <v>513</v>
      </c>
      <c r="C14" s="488"/>
      <c r="D14" s="489"/>
      <c r="E14" s="488">
        <v>513</v>
      </c>
      <c r="F14" s="489"/>
      <c r="G14" s="487">
        <f t="shared" si="2"/>
        <v>750</v>
      </c>
      <c r="H14" s="490"/>
      <c r="I14" s="490"/>
      <c r="J14" s="512">
        <v>750</v>
      </c>
      <c r="K14" s="500"/>
      <c r="L14" s="511">
        <f ca="1" t="shared" si="3"/>
        <v>146.2</v>
      </c>
      <c r="N14" s="513" t="s">
        <v>57</v>
      </c>
      <c r="O14" s="514">
        <v>80845</v>
      </c>
    </row>
    <row r="15" ht="24" customHeight="1" spans="1:15">
      <c r="A15" s="486" t="s">
        <v>59</v>
      </c>
      <c r="B15" s="487">
        <f t="shared" si="1"/>
        <v>2855</v>
      </c>
      <c r="C15" s="488"/>
      <c r="D15" s="489"/>
      <c r="E15" s="488">
        <v>2855</v>
      </c>
      <c r="F15" s="489"/>
      <c r="G15" s="487">
        <f t="shared" si="2"/>
        <v>3736</v>
      </c>
      <c r="H15" s="490"/>
      <c r="I15" s="490"/>
      <c r="J15" s="512">
        <v>3736</v>
      </c>
      <c r="K15" s="500"/>
      <c r="L15" s="511">
        <f ca="1" t="shared" si="3"/>
        <v>130.86</v>
      </c>
      <c r="N15" s="513" t="s">
        <v>58</v>
      </c>
      <c r="O15" s="514">
        <v>58030</v>
      </c>
    </row>
    <row r="16" ht="24" customHeight="1" spans="1:15">
      <c r="A16" s="486" t="s">
        <v>60</v>
      </c>
      <c r="B16" s="487">
        <f t="shared" si="1"/>
        <v>10079</v>
      </c>
      <c r="C16" s="488"/>
      <c r="D16" s="489"/>
      <c r="E16" s="488">
        <v>10079</v>
      </c>
      <c r="F16" s="489"/>
      <c r="G16" s="487">
        <f t="shared" si="2"/>
        <v>12332</v>
      </c>
      <c r="H16" s="490"/>
      <c r="I16" s="490"/>
      <c r="J16" s="512">
        <v>12332</v>
      </c>
      <c r="K16" s="500"/>
      <c r="L16" s="511">
        <f ca="1" t="shared" si="3"/>
        <v>122.35</v>
      </c>
      <c r="N16" s="513" t="s">
        <v>59</v>
      </c>
      <c r="O16" s="514">
        <v>13560</v>
      </c>
    </row>
    <row r="17" ht="24" customHeight="1" spans="1:15">
      <c r="A17" s="486" t="s">
        <v>61</v>
      </c>
      <c r="B17" s="487">
        <f t="shared" si="1"/>
        <v>1296</v>
      </c>
      <c r="C17" s="488"/>
      <c r="D17" s="489"/>
      <c r="E17" s="488">
        <v>1296</v>
      </c>
      <c r="F17" s="489"/>
      <c r="G17" s="487">
        <f t="shared" si="2"/>
        <v>1280</v>
      </c>
      <c r="H17" s="490"/>
      <c r="I17" s="490"/>
      <c r="J17" s="512">
        <v>1280</v>
      </c>
      <c r="K17" s="500"/>
      <c r="L17" s="511">
        <f ca="1" t="shared" si="3"/>
        <v>98.77</v>
      </c>
      <c r="N17" s="513" t="s">
        <v>60</v>
      </c>
      <c r="O17" s="514">
        <v>51683</v>
      </c>
    </row>
    <row r="18" ht="24" customHeight="1" spans="1:15">
      <c r="A18" s="486" t="s">
        <v>62</v>
      </c>
      <c r="B18" s="487">
        <f t="shared" si="1"/>
        <v>930</v>
      </c>
      <c r="C18" s="488"/>
      <c r="D18" s="489"/>
      <c r="E18" s="488">
        <v>930</v>
      </c>
      <c r="F18" s="489"/>
      <c r="G18" s="487">
        <f t="shared" si="2"/>
        <v>0</v>
      </c>
      <c r="H18" s="490"/>
      <c r="I18" s="490"/>
      <c r="J18" s="512">
        <v>0</v>
      </c>
      <c r="K18" s="500"/>
      <c r="L18" s="511">
        <f ca="1" t="shared" si="3"/>
        <v>0</v>
      </c>
      <c r="N18" s="513" t="s">
        <v>61</v>
      </c>
      <c r="O18" s="514">
        <v>31065</v>
      </c>
    </row>
    <row r="19" ht="24" customHeight="1" spans="1:15">
      <c r="A19" s="486" t="s">
        <v>63</v>
      </c>
      <c r="B19" s="487">
        <f t="shared" si="1"/>
        <v>177</v>
      </c>
      <c r="C19" s="488"/>
      <c r="D19" s="489"/>
      <c r="E19" s="488">
        <v>177</v>
      </c>
      <c r="F19" s="489"/>
      <c r="G19" s="487">
        <f t="shared" si="2"/>
        <v>6635</v>
      </c>
      <c r="H19" s="490"/>
      <c r="I19" s="490"/>
      <c r="J19" s="512">
        <v>6635</v>
      </c>
      <c r="K19" s="500"/>
      <c r="L19" s="511">
        <f ca="1" t="shared" si="3"/>
        <v>3748.59</v>
      </c>
      <c r="N19" s="513" t="s">
        <v>62</v>
      </c>
      <c r="O19" s="514">
        <v>17819</v>
      </c>
    </row>
    <row r="20" ht="24" customHeight="1" spans="1:15">
      <c r="A20" s="486" t="s">
        <v>64</v>
      </c>
      <c r="B20" s="487">
        <f t="shared" si="1"/>
        <v>574</v>
      </c>
      <c r="C20" s="488"/>
      <c r="D20" s="489"/>
      <c r="E20" s="488">
        <v>574</v>
      </c>
      <c r="F20" s="489"/>
      <c r="G20" s="487">
        <f t="shared" si="2"/>
        <v>72</v>
      </c>
      <c r="H20" s="490"/>
      <c r="I20" s="490"/>
      <c r="J20" s="512">
        <v>72</v>
      </c>
      <c r="K20" s="500"/>
      <c r="L20" s="511">
        <f ca="1" t="shared" si="3"/>
        <v>12.54</v>
      </c>
      <c r="N20" s="513" t="s">
        <v>63</v>
      </c>
      <c r="O20" s="514">
        <v>2201</v>
      </c>
    </row>
    <row r="21" ht="24" customHeight="1" spans="1:15">
      <c r="A21" s="486" t="s">
        <v>65</v>
      </c>
      <c r="B21" s="487">
        <f t="shared" si="1"/>
        <v>0</v>
      </c>
      <c r="C21" s="488"/>
      <c r="D21" s="489"/>
      <c r="E21" s="488"/>
      <c r="F21" s="489"/>
      <c r="G21" s="487">
        <f t="shared" si="2"/>
        <v>0</v>
      </c>
      <c r="H21" s="490"/>
      <c r="I21" s="490"/>
      <c r="J21" s="512">
        <v>0</v>
      </c>
      <c r="K21" s="500"/>
      <c r="L21" s="511" t="str">
        <f ca="1" t="shared" si="3"/>
        <v/>
      </c>
      <c r="N21" s="513" t="s">
        <v>64</v>
      </c>
      <c r="O21" s="514">
        <v>1166</v>
      </c>
    </row>
    <row r="22" s="464" customFormat="1" ht="24" customHeight="1" spans="1:15">
      <c r="A22" s="486" t="s">
        <v>66</v>
      </c>
      <c r="B22" s="487">
        <f t="shared" si="1"/>
        <v>0</v>
      </c>
      <c r="C22" s="488"/>
      <c r="D22" s="489"/>
      <c r="E22" s="488"/>
      <c r="F22" s="489"/>
      <c r="G22" s="487">
        <f t="shared" si="2"/>
        <v>0</v>
      </c>
      <c r="H22" s="490"/>
      <c r="I22" s="490"/>
      <c r="J22" s="512">
        <v>0</v>
      </c>
      <c r="K22" s="500"/>
      <c r="L22" s="511" t="str">
        <f ca="1" t="shared" si="3"/>
        <v/>
      </c>
      <c r="N22" s="513" t="s">
        <v>65</v>
      </c>
      <c r="O22" s="514">
        <v>3080</v>
      </c>
    </row>
    <row r="23" ht="24" customHeight="1" spans="1:15">
      <c r="A23" s="486" t="s">
        <v>2680</v>
      </c>
      <c r="B23" s="487">
        <f t="shared" si="1"/>
        <v>47</v>
      </c>
      <c r="C23" s="488"/>
      <c r="D23" s="489"/>
      <c r="E23" s="488">
        <v>47</v>
      </c>
      <c r="F23" s="489"/>
      <c r="G23" s="487">
        <f t="shared" si="2"/>
        <v>49</v>
      </c>
      <c r="H23" s="490"/>
      <c r="I23" s="490"/>
      <c r="J23" s="512">
        <v>49</v>
      </c>
      <c r="K23" s="500"/>
      <c r="L23" s="511">
        <f ca="1" t="shared" si="3"/>
        <v>104.26</v>
      </c>
      <c r="N23" s="513" t="s">
        <v>66</v>
      </c>
      <c r="O23" s="514">
        <v>593</v>
      </c>
    </row>
    <row r="24" ht="24" customHeight="1" spans="1:15">
      <c r="A24" s="486" t="s">
        <v>68</v>
      </c>
      <c r="B24" s="487">
        <f t="shared" si="1"/>
        <v>7385</v>
      </c>
      <c r="C24" s="488"/>
      <c r="D24" s="489"/>
      <c r="E24" s="488">
        <v>7385</v>
      </c>
      <c r="F24" s="489"/>
      <c r="G24" s="487">
        <f t="shared" si="2"/>
        <v>0</v>
      </c>
      <c r="H24" s="490"/>
      <c r="I24" s="490"/>
      <c r="J24" s="512">
        <v>0</v>
      </c>
      <c r="K24" s="500"/>
      <c r="L24" s="511">
        <f ca="1" t="shared" si="3"/>
        <v>0</v>
      </c>
      <c r="N24" s="513" t="s">
        <v>67</v>
      </c>
      <c r="O24" s="514">
        <v>2077</v>
      </c>
    </row>
    <row r="25" ht="24" customHeight="1" spans="1:15">
      <c r="A25" s="486" t="s">
        <v>69</v>
      </c>
      <c r="B25" s="487">
        <f t="shared" si="1"/>
        <v>0</v>
      </c>
      <c r="C25" s="488"/>
      <c r="D25" s="488"/>
      <c r="E25" s="488"/>
      <c r="F25" s="489"/>
      <c r="G25" s="487">
        <f t="shared" si="2"/>
        <v>0</v>
      </c>
      <c r="H25" s="490"/>
      <c r="I25" s="490"/>
      <c r="J25" s="512">
        <v>0</v>
      </c>
      <c r="K25" s="500"/>
      <c r="L25" s="511" t="str">
        <f ca="1" t="shared" si="3"/>
        <v/>
      </c>
      <c r="N25" s="513" t="s">
        <v>68</v>
      </c>
      <c r="O25" s="514">
        <v>20813</v>
      </c>
    </row>
    <row r="26" s="464" customFormat="1" ht="24" customHeight="1" spans="1:15">
      <c r="A26" s="486" t="s">
        <v>2681</v>
      </c>
      <c r="B26" s="487">
        <f t="shared" si="1"/>
        <v>0</v>
      </c>
      <c r="C26" s="488"/>
      <c r="D26" s="488"/>
      <c r="E26" s="488"/>
      <c r="F26" s="489"/>
      <c r="G26" s="487">
        <f t="shared" si="2"/>
        <v>552</v>
      </c>
      <c r="H26" s="490"/>
      <c r="I26" s="490"/>
      <c r="J26" s="500">
        <v>552</v>
      </c>
      <c r="K26" s="500"/>
      <c r="L26" s="511" t="str">
        <f ca="1" t="shared" si="3"/>
        <v/>
      </c>
      <c r="N26" s="513" t="s">
        <v>69</v>
      </c>
      <c r="O26" s="514">
        <v>2443</v>
      </c>
    </row>
    <row r="27" ht="24" customHeight="1" spans="1:15">
      <c r="A27" s="486" t="s">
        <v>70</v>
      </c>
      <c r="B27" s="487">
        <f t="shared" si="1"/>
        <v>0</v>
      </c>
      <c r="C27" s="488"/>
      <c r="D27" s="488"/>
      <c r="E27" s="488"/>
      <c r="F27" s="489"/>
      <c r="G27" s="487">
        <f t="shared" si="2"/>
        <v>508</v>
      </c>
      <c r="H27" s="490"/>
      <c r="I27" s="490"/>
      <c r="J27" s="500">
        <v>508</v>
      </c>
      <c r="K27" s="500"/>
      <c r="L27" s="511" t="str">
        <f ca="1" t="shared" si="3"/>
        <v/>
      </c>
      <c r="N27" s="513" t="s">
        <v>70</v>
      </c>
      <c r="O27" s="514">
        <v>10000</v>
      </c>
    </row>
    <row r="28" ht="24" customHeight="1" spans="1:15">
      <c r="A28" s="486" t="s">
        <v>72</v>
      </c>
      <c r="B28" s="487">
        <f t="shared" si="1"/>
        <v>0</v>
      </c>
      <c r="C28" s="488"/>
      <c r="D28" s="488"/>
      <c r="E28" s="488"/>
      <c r="F28" s="489"/>
      <c r="G28" s="487">
        <f t="shared" si="2"/>
        <v>1483</v>
      </c>
      <c r="H28" s="490"/>
      <c r="I28" s="490"/>
      <c r="J28" s="500">
        <v>1483</v>
      </c>
      <c r="K28" s="500"/>
      <c r="L28" s="511"/>
      <c r="N28" s="513"/>
      <c r="O28" s="514"/>
    </row>
    <row r="29" ht="24" customHeight="1" spans="1:15">
      <c r="A29" s="486" t="s">
        <v>71</v>
      </c>
      <c r="B29" s="487">
        <f t="shared" si="1"/>
        <v>1185</v>
      </c>
      <c r="C29" s="488"/>
      <c r="D29" s="488"/>
      <c r="E29" s="488">
        <v>1185</v>
      </c>
      <c r="F29" s="491"/>
      <c r="G29" s="487">
        <f t="shared" si="2"/>
        <v>1217</v>
      </c>
      <c r="H29" s="490"/>
      <c r="I29" s="490"/>
      <c r="J29" s="500">
        <v>1217</v>
      </c>
      <c r="K29" s="500"/>
      <c r="L29" s="511">
        <f ca="1" t="shared" si="3"/>
        <v>102.7</v>
      </c>
      <c r="N29" s="513" t="s">
        <v>72</v>
      </c>
      <c r="O29" s="514">
        <v>9013</v>
      </c>
    </row>
    <row r="30" s="464" customFormat="1" ht="24" customHeight="1" spans="1:21">
      <c r="A30" s="492" t="s">
        <v>73</v>
      </c>
      <c r="B30" s="487">
        <f t="shared" si="1"/>
        <v>11236</v>
      </c>
      <c r="C30" s="493"/>
      <c r="D30" s="493"/>
      <c r="E30" s="493">
        <v>11236</v>
      </c>
      <c r="F30" s="493"/>
      <c r="G30" s="487">
        <f t="shared" si="2"/>
        <v>13246</v>
      </c>
      <c r="H30" s="494"/>
      <c r="I30" s="494"/>
      <c r="J30" s="494">
        <v>13246</v>
      </c>
      <c r="K30" s="494"/>
      <c r="L30" s="511">
        <f ca="1" t="shared" si="3"/>
        <v>117.89</v>
      </c>
      <c r="N30" s="513" t="s">
        <v>2642</v>
      </c>
      <c r="O30" s="514">
        <v>0</v>
      </c>
      <c r="U30" s="515"/>
    </row>
    <row r="31" s="464" customFormat="1" ht="24" customHeight="1" spans="1:15">
      <c r="A31" s="492" t="s">
        <v>74</v>
      </c>
      <c r="B31" s="485">
        <f t="shared" si="1"/>
        <v>0</v>
      </c>
      <c r="C31" s="495">
        <f>SUM(C32:C34)</f>
        <v>0</v>
      </c>
      <c r="D31" s="495">
        <f>SUM(D32:D34)</f>
        <v>0</v>
      </c>
      <c r="E31" s="495">
        <v>0</v>
      </c>
      <c r="F31" s="495"/>
      <c r="G31" s="485">
        <f t="shared" si="2"/>
        <v>0</v>
      </c>
      <c r="H31" s="495">
        <f>SUM(H32:H34)</f>
        <v>0</v>
      </c>
      <c r="I31" s="495">
        <f>SUM(I32:I34)</f>
        <v>0</v>
      </c>
      <c r="J31" s="495">
        <v>0</v>
      </c>
      <c r="K31" s="495"/>
      <c r="L31" s="511" t="str">
        <f ca="1" t="shared" si="3"/>
        <v/>
      </c>
      <c r="N31" s="513" t="s">
        <v>2636</v>
      </c>
      <c r="O31" s="464">
        <v>64259</v>
      </c>
    </row>
    <row r="32" s="464" customFormat="1" ht="24" customHeight="1" spans="1:15">
      <c r="A32" s="496" t="s">
        <v>75</v>
      </c>
      <c r="B32" s="487"/>
      <c r="C32" s="493"/>
      <c r="D32" s="497"/>
      <c r="E32" s="497"/>
      <c r="F32" s="497"/>
      <c r="G32" s="487">
        <f t="shared" si="2"/>
        <v>0</v>
      </c>
      <c r="H32" s="498"/>
      <c r="I32" s="498"/>
      <c r="J32" s="493"/>
      <c r="K32" s="498"/>
      <c r="L32" s="511" t="str">
        <f ca="1" t="shared" si="3"/>
        <v/>
      </c>
      <c r="N32" s="513" t="s">
        <v>71</v>
      </c>
      <c r="O32" s="464">
        <v>14000</v>
      </c>
    </row>
    <row r="33" ht="24" customHeight="1" spans="1:15">
      <c r="A33" s="496" t="s">
        <v>76</v>
      </c>
      <c r="B33" s="487">
        <f t="shared" si="1"/>
        <v>0</v>
      </c>
      <c r="C33" s="497"/>
      <c r="D33" s="497"/>
      <c r="E33" s="497"/>
      <c r="F33" s="497"/>
      <c r="G33" s="487">
        <f t="shared" si="2"/>
        <v>0</v>
      </c>
      <c r="H33" s="498"/>
      <c r="I33" s="498"/>
      <c r="J33" s="498"/>
      <c r="K33" s="498"/>
      <c r="L33" s="511" t="str">
        <f ca="1" t="shared" si="3"/>
        <v/>
      </c>
      <c r="N33" s="513" t="s">
        <v>2682</v>
      </c>
      <c r="O33" s="464">
        <v>0</v>
      </c>
    </row>
    <row r="34" ht="24" customHeight="1" spans="1:15">
      <c r="A34" s="499" t="s">
        <v>77</v>
      </c>
      <c r="B34" s="487">
        <f t="shared" si="1"/>
        <v>0</v>
      </c>
      <c r="C34" s="488"/>
      <c r="D34" s="488"/>
      <c r="E34" s="488"/>
      <c r="F34" s="488"/>
      <c r="G34" s="487">
        <f t="shared" si="2"/>
        <v>0</v>
      </c>
      <c r="H34" s="500"/>
      <c r="I34" s="500"/>
      <c r="J34" s="500"/>
      <c r="K34" s="500"/>
      <c r="L34" s="511" t="str">
        <f ca="1" t="shared" si="3"/>
        <v/>
      </c>
      <c r="N34" s="464"/>
      <c r="O34" s="464"/>
    </row>
    <row r="35" s="464" customFormat="1" ht="24" customHeight="1" spans="1:12">
      <c r="A35" s="501" t="s">
        <v>78</v>
      </c>
      <c r="B35" s="487">
        <f t="shared" si="1"/>
        <v>2232</v>
      </c>
      <c r="C35" s="493"/>
      <c r="D35" s="493"/>
      <c r="E35" s="493">
        <v>2232</v>
      </c>
      <c r="F35" s="493"/>
      <c r="G35" s="487">
        <f t="shared" si="2"/>
        <v>5060</v>
      </c>
      <c r="H35" s="494"/>
      <c r="I35" s="494"/>
      <c r="J35" s="494">
        <v>5060</v>
      </c>
      <c r="K35" s="494"/>
      <c r="L35" s="511">
        <f ca="1" t="shared" si="3"/>
        <v>226.7</v>
      </c>
    </row>
    <row r="36" s="464" customFormat="1" ht="24" customHeight="1" spans="1:12">
      <c r="A36" s="492" t="s">
        <v>79</v>
      </c>
      <c r="B36" s="487">
        <f t="shared" si="1"/>
        <v>0</v>
      </c>
      <c r="C36" s="493"/>
      <c r="D36" s="493"/>
      <c r="E36" s="493"/>
      <c r="F36" s="493"/>
      <c r="G36" s="487">
        <f t="shared" si="2"/>
        <v>0</v>
      </c>
      <c r="H36" s="494"/>
      <c r="I36" s="494"/>
      <c r="J36" s="494"/>
      <c r="K36" s="494"/>
      <c r="L36" s="511" t="str">
        <f ca="1" t="shared" si="3"/>
        <v/>
      </c>
    </row>
    <row r="37" s="464" customFormat="1" ht="24" customHeight="1" spans="1:12">
      <c r="A37" s="492" t="s">
        <v>80</v>
      </c>
      <c r="B37" s="487">
        <f t="shared" si="1"/>
        <v>0</v>
      </c>
      <c r="C37" s="493"/>
      <c r="D37" s="493"/>
      <c r="E37" s="493"/>
      <c r="F37" s="493"/>
      <c r="G37" s="487">
        <f t="shared" si="2"/>
        <v>0</v>
      </c>
      <c r="H37" s="494"/>
      <c r="I37" s="494"/>
      <c r="J37" s="494"/>
      <c r="K37" s="494"/>
      <c r="L37" s="511" t="str">
        <f ca="1" t="shared" si="3"/>
        <v/>
      </c>
    </row>
    <row r="38" s="464" customFormat="1" ht="24" customHeight="1" spans="1:12">
      <c r="A38" s="492" t="s">
        <v>81</v>
      </c>
      <c r="B38" s="487">
        <f t="shared" si="1"/>
        <v>15902</v>
      </c>
      <c r="C38" s="493"/>
      <c r="D38" s="502"/>
      <c r="E38" s="493">
        <v>15902</v>
      </c>
      <c r="F38" s="493"/>
      <c r="G38" s="487">
        <f t="shared" si="2"/>
        <v>0</v>
      </c>
      <c r="H38" s="503"/>
      <c r="I38" s="503"/>
      <c r="J38" s="503"/>
      <c r="K38" s="503"/>
      <c r="L38" s="511">
        <f ca="1" t="shared" si="3"/>
        <v>0</v>
      </c>
    </row>
    <row r="39" s="464" customFormat="1" ht="24" customHeight="1" spans="1:15">
      <c r="A39" s="492" t="s">
        <v>82</v>
      </c>
      <c r="B39" s="487">
        <f t="shared" si="1"/>
        <v>0</v>
      </c>
      <c r="C39" s="493"/>
      <c r="D39" s="493"/>
      <c r="E39" s="493"/>
      <c r="F39" s="493"/>
      <c r="G39" s="487">
        <f t="shared" si="2"/>
        <v>0</v>
      </c>
      <c r="H39" s="503"/>
      <c r="I39" s="503"/>
      <c r="J39" s="503"/>
      <c r="K39" s="503"/>
      <c r="L39" s="511" t="str">
        <f ca="1" t="shared" si="3"/>
        <v/>
      </c>
      <c r="N39" s="466"/>
      <c r="O39" s="466"/>
    </row>
    <row r="40" s="464" customFormat="1" ht="24" customHeight="1" spans="1:15">
      <c r="A40" s="492"/>
      <c r="B40" s="487">
        <f t="shared" si="1"/>
        <v>0</v>
      </c>
      <c r="C40" s="493"/>
      <c r="D40" s="493"/>
      <c r="E40" s="493"/>
      <c r="F40" s="493"/>
      <c r="G40" s="487">
        <f t="shared" si="2"/>
        <v>0</v>
      </c>
      <c r="H40" s="503"/>
      <c r="I40" s="503"/>
      <c r="J40" s="503"/>
      <c r="K40" s="503"/>
      <c r="L40" s="511" t="str">
        <f ca="1" t="shared" si="3"/>
        <v/>
      </c>
      <c r="N40" s="466"/>
      <c r="O40" s="466"/>
    </row>
    <row r="41" s="464" customFormat="1" ht="24" customHeight="1" spans="1:15">
      <c r="A41" s="504" t="s">
        <v>47</v>
      </c>
      <c r="B41" s="485">
        <f t="shared" si="1"/>
        <v>78863</v>
      </c>
      <c r="C41" s="495">
        <f t="shared" ref="C41:J41" si="4">SUM(C6,C30,C31,C35,C36,C37,C38,C39)</f>
        <v>0</v>
      </c>
      <c r="D41" s="495">
        <f t="shared" si="4"/>
        <v>0</v>
      </c>
      <c r="E41" s="495">
        <f t="shared" si="4"/>
        <v>78863</v>
      </c>
      <c r="F41" s="495">
        <f t="shared" si="4"/>
        <v>0</v>
      </c>
      <c r="G41" s="505">
        <f t="shared" si="4"/>
        <v>66055</v>
      </c>
      <c r="H41" s="495">
        <f t="shared" si="4"/>
        <v>0</v>
      </c>
      <c r="I41" s="495">
        <f t="shared" si="4"/>
        <v>0</v>
      </c>
      <c r="J41" s="495">
        <f t="shared" si="4"/>
        <v>66055</v>
      </c>
      <c r="K41" s="495">
        <f>K6+K30+K31+K35+K38+K39</f>
        <v>0</v>
      </c>
      <c r="L41" s="511">
        <f ca="1" t="shared" si="3"/>
        <v>83.76</v>
      </c>
      <c r="N41" s="466"/>
      <c r="O41" s="466"/>
    </row>
    <row r="43" spans="2:7">
      <c r="B43" s="506"/>
      <c r="C43" s="506"/>
      <c r="D43" s="506"/>
      <c r="E43" s="506"/>
      <c r="F43" s="506"/>
      <c r="G43" s="467">
        <f>G41-G38</f>
        <v>66055</v>
      </c>
    </row>
    <row r="44" spans="2:6">
      <c r="B44" s="506"/>
      <c r="C44" s="506"/>
      <c r="D44" s="506"/>
      <c r="E44" s="506"/>
      <c r="F44" s="506"/>
    </row>
    <row r="45" spans="2:6">
      <c r="B45" s="506"/>
      <c r="C45" s="506"/>
      <c r="D45" s="506"/>
      <c r="E45" s="506"/>
      <c r="F45" s="506"/>
    </row>
    <row r="49" spans="2:6">
      <c r="B49" s="506"/>
      <c r="C49" s="506"/>
      <c r="D49" s="506"/>
      <c r="E49" s="506"/>
      <c r="F49" s="506"/>
    </row>
  </sheetData>
  <mergeCells count="6">
    <mergeCell ref="A2:L2"/>
    <mergeCell ref="K3:L3"/>
    <mergeCell ref="B4:F4"/>
    <mergeCell ref="G4:K4"/>
    <mergeCell ref="A4:A5"/>
    <mergeCell ref="L4:L5"/>
  </mergeCells>
  <pageMargins left="1.29791666666667" right="0.707638888888889" top="0.590277777777778" bottom="0.313888888888889" header="0.313888888888889" footer="0.313888888888889"/>
  <pageSetup paperSize="9" scale="75" fitToHeight="104" orientation="portrait"/>
  <headerFooter>
    <oddFooter>&amp;C第&amp;P页/共&amp;N页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V1411"/>
  <sheetViews>
    <sheetView showZeros="0" workbookViewId="0">
      <pane xSplit="2" ySplit="5" topLeftCell="C1382" activePane="bottomRight" state="frozen"/>
      <selection/>
      <selection pane="topRight"/>
      <selection pane="bottomLeft"/>
      <selection pane="bottomRight" activeCell="A2" sqref="A2:D2"/>
    </sheetView>
  </sheetViews>
  <sheetFormatPr defaultColWidth="6.875" defaultRowHeight="21" customHeight="1"/>
  <cols>
    <col min="1" max="1" width="10.625" style="422" customWidth="1"/>
    <col min="2" max="2" width="37.375" style="423" customWidth="1"/>
    <col min="3" max="3" width="22" style="423" customWidth="1"/>
    <col min="4" max="4" width="23.75" style="424" customWidth="1"/>
    <col min="5" max="5" width="23.75" style="425" hidden="1" customWidth="1"/>
    <col min="6" max="15" width="23.75" style="423" hidden="1" customWidth="1"/>
    <col min="16" max="21" width="23.75" style="423" customWidth="1"/>
    <col min="22" max="22" width="23.75" style="423" hidden="1" customWidth="1"/>
    <col min="23" max="23" width="23.75" style="423" customWidth="1"/>
    <col min="24" max="200" width="6.875" style="423" customWidth="1"/>
    <col min="201" max="16384" width="6.875" style="423"/>
  </cols>
  <sheetData>
    <row r="1" ht="23.25" customHeight="1" spans="1:5">
      <c r="A1" s="426"/>
      <c r="B1" s="427"/>
      <c r="C1" s="427"/>
      <c r="D1" s="428"/>
      <c r="E1" s="429"/>
    </row>
    <row r="2" ht="29.25" customHeight="1" spans="1:5">
      <c r="A2" s="430" t="s">
        <v>2683</v>
      </c>
      <c r="B2" s="430"/>
      <c r="C2" s="430"/>
      <c r="D2" s="430"/>
      <c r="E2" s="431"/>
    </row>
    <row r="3" ht="27.75" customHeight="1" spans="1:13">
      <c r="A3" s="432"/>
      <c r="B3" s="433"/>
      <c r="C3" s="433"/>
      <c r="D3" s="434" t="s">
        <v>84</v>
      </c>
      <c r="E3" s="435"/>
      <c r="F3" s="436" t="s">
        <v>2675</v>
      </c>
      <c r="G3" s="436"/>
      <c r="H3" s="436" t="s">
        <v>2676</v>
      </c>
      <c r="I3" s="436"/>
      <c r="J3" s="436" t="s">
        <v>2673</v>
      </c>
      <c r="K3" s="436"/>
      <c r="L3" s="436" t="s">
        <v>2677</v>
      </c>
      <c r="M3" s="436"/>
    </row>
    <row r="4" ht="33" customHeight="1" spans="1:13">
      <c r="A4" s="437" t="s">
        <v>85</v>
      </c>
      <c r="B4" s="150" t="s">
        <v>86</v>
      </c>
      <c r="C4" s="150" t="s">
        <v>88</v>
      </c>
      <c r="D4" s="438" t="s">
        <v>2670</v>
      </c>
      <c r="E4" s="439"/>
      <c r="F4" s="440" t="s">
        <v>88</v>
      </c>
      <c r="G4" s="206" t="s">
        <v>2670</v>
      </c>
      <c r="H4" s="150" t="s">
        <v>88</v>
      </c>
      <c r="I4" s="206" t="s">
        <v>2670</v>
      </c>
      <c r="J4" s="150" t="s">
        <v>88</v>
      </c>
      <c r="K4" s="206" t="s">
        <v>2670</v>
      </c>
      <c r="L4" s="150" t="s">
        <v>88</v>
      </c>
      <c r="M4" s="206" t="s">
        <v>2670</v>
      </c>
    </row>
    <row r="5" ht="22.5" customHeight="1" spans="1:22">
      <c r="A5" s="437"/>
      <c r="B5" s="150" t="s">
        <v>90</v>
      </c>
      <c r="C5" s="150">
        <v>49493</v>
      </c>
      <c r="D5" s="441">
        <v>47749</v>
      </c>
      <c r="E5" s="442"/>
      <c r="F5" s="443">
        <f t="shared" ref="F5:M5" si="0">SUM(F6,F259,F292,F311,F432,F487,F543,F592,F710,F782,F860,F890,F1020,F1093,F1175,F1202,F1228,F1238,F1317,F1335,F1388,F1389,F1393)</f>
        <v>0</v>
      </c>
      <c r="G5" s="444">
        <f t="shared" si="0"/>
        <v>0</v>
      </c>
      <c r="H5" s="444">
        <f t="shared" si="0"/>
        <v>0</v>
      </c>
      <c r="I5" s="444">
        <f t="shared" si="0"/>
        <v>0</v>
      </c>
      <c r="J5" s="444">
        <f t="shared" si="0"/>
        <v>0</v>
      </c>
      <c r="K5" s="444">
        <f t="shared" si="0"/>
        <v>14594</v>
      </c>
      <c r="L5" s="444">
        <f t="shared" si="0"/>
        <v>0</v>
      </c>
      <c r="M5" s="444">
        <f t="shared" si="0"/>
        <v>0</v>
      </c>
      <c r="V5" s="423" t="e">
        <f>#REF!+D5</f>
        <v>#REF!</v>
      </c>
    </row>
    <row r="6" s="420" customFormat="1" ht="18.75" customHeight="1" spans="1:22">
      <c r="A6" s="445" t="s">
        <v>91</v>
      </c>
      <c r="B6" s="446" t="s">
        <v>51</v>
      </c>
      <c r="C6" s="446">
        <v>15600</v>
      </c>
      <c r="D6" s="447">
        <v>11286</v>
      </c>
      <c r="E6" s="448"/>
      <c r="F6" s="449"/>
      <c r="G6" s="450"/>
      <c r="H6" s="450"/>
      <c r="I6" s="450"/>
      <c r="J6" s="450"/>
      <c r="K6" s="450">
        <v>11286</v>
      </c>
      <c r="L6" s="450"/>
      <c r="M6" s="450"/>
      <c r="N6" s="421"/>
      <c r="O6" s="421"/>
      <c r="P6" s="421"/>
      <c r="Q6" s="421"/>
      <c r="V6" s="456" t="e">
        <f>#REF!+D6</f>
        <v>#REF!</v>
      </c>
    </row>
    <row r="7" s="420" customFormat="1" ht="18.75" customHeight="1" spans="1:22">
      <c r="A7" s="445" t="s">
        <v>92</v>
      </c>
      <c r="B7" s="451" t="s">
        <v>93</v>
      </c>
      <c r="C7" s="451"/>
      <c r="D7" s="447">
        <v>0</v>
      </c>
      <c r="E7" s="448"/>
      <c r="F7" s="449"/>
      <c r="G7" s="450"/>
      <c r="H7" s="450"/>
      <c r="I7" s="450"/>
      <c r="J7" s="450"/>
      <c r="K7" s="450"/>
      <c r="L7" s="450"/>
      <c r="M7" s="450"/>
      <c r="N7" s="421"/>
      <c r="O7" s="421"/>
      <c r="P7" s="421"/>
      <c r="Q7" s="421"/>
      <c r="V7" s="456" t="e">
        <f>#REF!+D7</f>
        <v>#REF!</v>
      </c>
    </row>
    <row r="8" s="420" customFormat="1" ht="18.75" customHeight="1" spans="1:22">
      <c r="A8" s="445" t="s">
        <v>94</v>
      </c>
      <c r="B8" s="452" t="s">
        <v>95</v>
      </c>
      <c r="C8" s="452"/>
      <c r="D8" s="447">
        <v>0</v>
      </c>
      <c r="E8" s="448"/>
      <c r="F8" s="449"/>
      <c r="G8" s="450"/>
      <c r="H8" s="450"/>
      <c r="I8" s="450"/>
      <c r="J8" s="450"/>
      <c r="K8" s="450"/>
      <c r="L8" s="450"/>
      <c r="M8" s="450"/>
      <c r="N8" s="421"/>
      <c r="O8" s="421"/>
      <c r="P8" s="421"/>
      <c r="Q8" s="421"/>
      <c r="V8" s="456" t="e">
        <f>#REF!+D8</f>
        <v>#REF!</v>
      </c>
    </row>
    <row r="9" s="421" customFormat="1" ht="18.75" customHeight="1" spans="1:22">
      <c r="A9" s="453" t="s">
        <v>96</v>
      </c>
      <c r="B9" s="416" t="s">
        <v>97</v>
      </c>
      <c r="C9" s="416"/>
      <c r="D9" s="454">
        <v>0</v>
      </c>
      <c r="E9" s="455"/>
      <c r="F9" s="449"/>
      <c r="G9" s="450"/>
      <c r="H9" s="450"/>
      <c r="I9" s="450"/>
      <c r="J9" s="450"/>
      <c r="K9" s="450"/>
      <c r="L9" s="450"/>
      <c r="M9" s="450"/>
      <c r="V9" s="423" t="e">
        <f>#REF!+D9</f>
        <v>#REF!</v>
      </c>
    </row>
    <row r="10" s="420" customFormat="1" ht="18.75" customHeight="1" spans="1:22">
      <c r="A10" s="445" t="s">
        <v>98</v>
      </c>
      <c r="B10" s="452" t="s">
        <v>99</v>
      </c>
      <c r="C10" s="452"/>
      <c r="D10" s="447">
        <v>0</v>
      </c>
      <c r="E10" s="448"/>
      <c r="F10" s="449"/>
      <c r="G10" s="450"/>
      <c r="H10" s="450"/>
      <c r="I10" s="450"/>
      <c r="J10" s="450"/>
      <c r="K10" s="450"/>
      <c r="L10" s="450"/>
      <c r="M10" s="450"/>
      <c r="N10" s="421"/>
      <c r="O10" s="421"/>
      <c r="P10" s="421"/>
      <c r="Q10" s="421"/>
      <c r="V10" s="456" t="e">
        <f>#REF!+D10</f>
        <v>#REF!</v>
      </c>
    </row>
    <row r="11" s="420" customFormat="1" ht="18.75" customHeight="1" spans="1:22">
      <c r="A11" s="445" t="s">
        <v>100</v>
      </c>
      <c r="B11" s="452" t="s">
        <v>101</v>
      </c>
      <c r="C11" s="452"/>
      <c r="D11" s="447">
        <v>0</v>
      </c>
      <c r="E11" s="448"/>
      <c r="F11" s="449"/>
      <c r="G11" s="450"/>
      <c r="H11" s="450"/>
      <c r="I11" s="450"/>
      <c r="J11" s="450"/>
      <c r="K11" s="450"/>
      <c r="L11" s="450"/>
      <c r="M11" s="450"/>
      <c r="N11" s="421"/>
      <c r="O11" s="421"/>
      <c r="P11" s="421"/>
      <c r="Q11" s="421"/>
      <c r="V11" s="456" t="e">
        <f>#REF!+D11</f>
        <v>#REF!</v>
      </c>
    </row>
    <row r="12" s="420" customFormat="1" ht="18.75" customHeight="1" spans="1:22">
      <c r="A12" s="445" t="s">
        <v>102</v>
      </c>
      <c r="B12" s="452" t="s">
        <v>103</v>
      </c>
      <c r="C12" s="452"/>
      <c r="D12" s="447">
        <v>0</v>
      </c>
      <c r="E12" s="448"/>
      <c r="F12" s="449"/>
      <c r="G12" s="450"/>
      <c r="H12" s="450"/>
      <c r="I12" s="450"/>
      <c r="J12" s="450"/>
      <c r="K12" s="450"/>
      <c r="L12" s="450"/>
      <c r="M12" s="450"/>
      <c r="N12" s="421"/>
      <c r="O12" s="421"/>
      <c r="P12" s="421"/>
      <c r="Q12" s="421"/>
      <c r="V12" s="456" t="e">
        <f>#REF!+D12</f>
        <v>#REF!</v>
      </c>
    </row>
    <row r="13" s="420" customFormat="1" ht="18.75" customHeight="1" spans="1:22">
      <c r="A13" s="445" t="s">
        <v>104</v>
      </c>
      <c r="B13" s="452" t="s">
        <v>105</v>
      </c>
      <c r="C13" s="452"/>
      <c r="D13" s="447">
        <v>0</v>
      </c>
      <c r="E13" s="448"/>
      <c r="F13" s="449"/>
      <c r="G13" s="450"/>
      <c r="H13" s="450"/>
      <c r="I13" s="450"/>
      <c r="J13" s="450"/>
      <c r="K13" s="450"/>
      <c r="L13" s="450"/>
      <c r="M13" s="450"/>
      <c r="N13" s="421"/>
      <c r="O13" s="421"/>
      <c r="P13" s="421"/>
      <c r="Q13" s="421"/>
      <c r="V13" s="456" t="e">
        <f>#REF!+D13</f>
        <v>#REF!</v>
      </c>
    </row>
    <row r="14" s="421" customFormat="1" ht="18.75" customHeight="1" spans="1:22">
      <c r="A14" s="453" t="s">
        <v>106</v>
      </c>
      <c r="B14" s="416" t="s">
        <v>107</v>
      </c>
      <c r="C14" s="416"/>
      <c r="D14" s="454">
        <v>0</v>
      </c>
      <c r="E14" s="455"/>
      <c r="F14" s="449"/>
      <c r="G14" s="450"/>
      <c r="H14" s="450"/>
      <c r="I14" s="450"/>
      <c r="J14" s="450"/>
      <c r="K14" s="450"/>
      <c r="L14" s="450"/>
      <c r="M14" s="450"/>
      <c r="V14" s="423" t="e">
        <f>#REF!+D14</f>
        <v>#REF!</v>
      </c>
    </row>
    <row r="15" s="421" customFormat="1" ht="18.75" customHeight="1" spans="1:22">
      <c r="A15" s="453" t="s">
        <v>108</v>
      </c>
      <c r="B15" s="416" t="s">
        <v>109</v>
      </c>
      <c r="C15" s="416"/>
      <c r="D15" s="454">
        <v>0</v>
      </c>
      <c r="E15" s="455"/>
      <c r="F15" s="449"/>
      <c r="G15" s="450"/>
      <c r="H15" s="450"/>
      <c r="I15" s="450"/>
      <c r="J15" s="450"/>
      <c r="K15" s="450"/>
      <c r="L15" s="450"/>
      <c r="M15" s="450"/>
      <c r="V15" s="423" t="e">
        <f>#REF!+D15</f>
        <v>#REF!</v>
      </c>
    </row>
    <row r="16" s="421" customFormat="1" ht="18.75" customHeight="1" spans="1:22">
      <c r="A16" s="453" t="s">
        <v>110</v>
      </c>
      <c r="B16" s="416" t="s">
        <v>111</v>
      </c>
      <c r="C16" s="416"/>
      <c r="D16" s="454">
        <v>0</v>
      </c>
      <c r="E16" s="455"/>
      <c r="F16" s="449"/>
      <c r="G16" s="450"/>
      <c r="H16" s="450"/>
      <c r="I16" s="450"/>
      <c r="J16" s="450"/>
      <c r="K16" s="450"/>
      <c r="L16" s="450"/>
      <c r="M16" s="450"/>
      <c r="V16" s="423" t="e">
        <f>#REF!+D16</f>
        <v>#REF!</v>
      </c>
    </row>
    <row r="17" s="421" customFormat="1" ht="18.75" customHeight="1" spans="1:22">
      <c r="A17" s="453" t="s">
        <v>112</v>
      </c>
      <c r="B17" s="416" t="s">
        <v>113</v>
      </c>
      <c r="C17" s="416"/>
      <c r="D17" s="454">
        <v>0</v>
      </c>
      <c r="E17" s="455"/>
      <c r="F17" s="449"/>
      <c r="G17" s="450"/>
      <c r="H17" s="450"/>
      <c r="I17" s="450"/>
      <c r="J17" s="450"/>
      <c r="K17" s="450"/>
      <c r="L17" s="450"/>
      <c r="M17" s="450"/>
      <c r="V17" s="423" t="e">
        <f>#REF!+D17</f>
        <v>#REF!</v>
      </c>
    </row>
    <row r="18" s="420" customFormat="1" ht="18.75" customHeight="1" spans="1:22">
      <c r="A18" s="445" t="s">
        <v>114</v>
      </c>
      <c r="B18" s="452" t="s">
        <v>115</v>
      </c>
      <c r="C18" s="452"/>
      <c r="D18" s="447">
        <v>0</v>
      </c>
      <c r="E18" s="448"/>
      <c r="F18" s="449"/>
      <c r="G18" s="450"/>
      <c r="H18" s="450"/>
      <c r="I18" s="450"/>
      <c r="J18" s="450"/>
      <c r="K18" s="450"/>
      <c r="L18" s="450"/>
      <c r="M18" s="450"/>
      <c r="N18" s="421"/>
      <c r="O18" s="421"/>
      <c r="P18" s="421"/>
      <c r="Q18" s="421"/>
      <c r="V18" s="456" t="e">
        <f>#REF!+D18</f>
        <v>#REF!</v>
      </c>
    </row>
    <row r="19" s="420" customFormat="1" ht="18.75" customHeight="1" spans="1:22">
      <c r="A19" s="445" t="s">
        <v>116</v>
      </c>
      <c r="B19" s="451" t="s">
        <v>117</v>
      </c>
      <c r="C19" s="451"/>
      <c r="D19" s="447">
        <v>0</v>
      </c>
      <c r="E19" s="448"/>
      <c r="F19" s="449"/>
      <c r="G19" s="450"/>
      <c r="H19" s="450"/>
      <c r="I19" s="450"/>
      <c r="J19" s="450"/>
      <c r="K19" s="450"/>
      <c r="L19" s="450"/>
      <c r="M19" s="450"/>
      <c r="N19" s="421"/>
      <c r="O19" s="421"/>
      <c r="P19" s="421"/>
      <c r="Q19" s="421"/>
      <c r="V19" s="456" t="e">
        <f>#REF!+D19</f>
        <v>#REF!</v>
      </c>
    </row>
    <row r="20" s="420" customFormat="1" ht="18.75" customHeight="1" spans="1:22">
      <c r="A20" s="445" t="s">
        <v>118</v>
      </c>
      <c r="B20" s="452" t="s">
        <v>95</v>
      </c>
      <c r="C20" s="452"/>
      <c r="D20" s="447">
        <v>0</v>
      </c>
      <c r="E20" s="448"/>
      <c r="F20" s="449"/>
      <c r="G20" s="450"/>
      <c r="H20" s="450"/>
      <c r="I20" s="450"/>
      <c r="J20" s="450"/>
      <c r="K20" s="450"/>
      <c r="L20" s="450"/>
      <c r="M20" s="450"/>
      <c r="N20" s="421"/>
      <c r="O20" s="421"/>
      <c r="P20" s="421"/>
      <c r="Q20" s="421"/>
      <c r="V20" s="456" t="e">
        <f>#REF!+D20</f>
        <v>#REF!</v>
      </c>
    </row>
    <row r="21" s="421" customFormat="1" ht="18.75" customHeight="1" spans="1:22">
      <c r="A21" s="453" t="s">
        <v>119</v>
      </c>
      <c r="B21" s="416" t="s">
        <v>97</v>
      </c>
      <c r="C21" s="416"/>
      <c r="D21" s="454">
        <v>0</v>
      </c>
      <c r="E21" s="455"/>
      <c r="F21" s="449"/>
      <c r="G21" s="450"/>
      <c r="H21" s="450"/>
      <c r="I21" s="450"/>
      <c r="J21" s="450"/>
      <c r="K21" s="450"/>
      <c r="L21" s="450"/>
      <c r="M21" s="450"/>
      <c r="V21" s="423" t="e">
        <f>#REF!+D21</f>
        <v>#REF!</v>
      </c>
    </row>
    <row r="22" s="421" customFormat="1" ht="18.75" customHeight="1" spans="1:22">
      <c r="A22" s="453" t="s">
        <v>120</v>
      </c>
      <c r="B22" s="416" t="s">
        <v>99</v>
      </c>
      <c r="C22" s="416"/>
      <c r="D22" s="454">
        <v>0</v>
      </c>
      <c r="E22" s="455"/>
      <c r="F22" s="449"/>
      <c r="G22" s="450"/>
      <c r="H22" s="450"/>
      <c r="I22" s="450"/>
      <c r="J22" s="450"/>
      <c r="K22" s="450"/>
      <c r="L22" s="450"/>
      <c r="M22" s="450"/>
      <c r="V22" s="423" t="e">
        <f>#REF!+D22</f>
        <v>#REF!</v>
      </c>
    </row>
    <row r="23" s="420" customFormat="1" ht="18.75" customHeight="1" spans="1:22">
      <c r="A23" s="445" t="s">
        <v>121</v>
      </c>
      <c r="B23" s="452" t="s">
        <v>122</v>
      </c>
      <c r="C23" s="452"/>
      <c r="D23" s="447">
        <v>0</v>
      </c>
      <c r="E23" s="448"/>
      <c r="F23" s="449"/>
      <c r="G23" s="450"/>
      <c r="H23" s="450"/>
      <c r="I23" s="450"/>
      <c r="J23" s="450"/>
      <c r="K23" s="450"/>
      <c r="L23" s="450"/>
      <c r="M23" s="450"/>
      <c r="N23" s="421"/>
      <c r="O23" s="421"/>
      <c r="P23" s="421"/>
      <c r="Q23" s="421"/>
      <c r="V23" s="456" t="e">
        <f>#REF!+D23</f>
        <v>#REF!</v>
      </c>
    </row>
    <row r="24" s="420" customFormat="1" ht="18.75" customHeight="1" spans="1:22">
      <c r="A24" s="445" t="s">
        <v>123</v>
      </c>
      <c r="B24" s="452" t="s">
        <v>124</v>
      </c>
      <c r="C24" s="452"/>
      <c r="D24" s="447">
        <v>0</v>
      </c>
      <c r="E24" s="448"/>
      <c r="F24" s="449"/>
      <c r="G24" s="450"/>
      <c r="H24" s="450"/>
      <c r="I24" s="450"/>
      <c r="J24" s="450"/>
      <c r="K24" s="450"/>
      <c r="L24" s="450"/>
      <c r="M24" s="450"/>
      <c r="N24" s="421"/>
      <c r="O24" s="421"/>
      <c r="P24" s="421"/>
      <c r="Q24" s="421"/>
      <c r="V24" s="456" t="e">
        <f>#REF!+D24</f>
        <v>#REF!</v>
      </c>
    </row>
    <row r="25" s="421" customFormat="1" ht="18.75" customHeight="1" spans="1:22">
      <c r="A25" s="453" t="s">
        <v>125</v>
      </c>
      <c r="B25" s="416" t="s">
        <v>126</v>
      </c>
      <c r="C25" s="416"/>
      <c r="D25" s="454">
        <v>0</v>
      </c>
      <c r="E25" s="455"/>
      <c r="F25" s="449"/>
      <c r="G25" s="450"/>
      <c r="H25" s="450"/>
      <c r="I25" s="450"/>
      <c r="J25" s="450"/>
      <c r="K25" s="450"/>
      <c r="L25" s="450"/>
      <c r="M25" s="450"/>
      <c r="V25" s="423" t="e">
        <f>#REF!+D25</f>
        <v>#REF!</v>
      </c>
    </row>
    <row r="26" s="421" customFormat="1" ht="18.75" customHeight="1" spans="1:22">
      <c r="A26" s="453" t="s">
        <v>127</v>
      </c>
      <c r="B26" s="416" t="s">
        <v>113</v>
      </c>
      <c r="C26" s="416"/>
      <c r="D26" s="454">
        <v>0</v>
      </c>
      <c r="E26" s="455"/>
      <c r="F26" s="449"/>
      <c r="G26" s="450"/>
      <c r="H26" s="450"/>
      <c r="I26" s="450"/>
      <c r="J26" s="450"/>
      <c r="K26" s="450"/>
      <c r="L26" s="450"/>
      <c r="M26" s="450"/>
      <c r="V26" s="423" t="e">
        <f>#REF!+D26</f>
        <v>#REF!</v>
      </c>
    </row>
    <row r="27" s="420" customFormat="1" ht="18.75" customHeight="1" spans="1:22">
      <c r="A27" s="445" t="s">
        <v>128</v>
      </c>
      <c r="B27" s="452" t="s">
        <v>129</v>
      </c>
      <c r="C27" s="452"/>
      <c r="D27" s="447">
        <v>0</v>
      </c>
      <c r="E27" s="448"/>
      <c r="F27" s="449"/>
      <c r="G27" s="450"/>
      <c r="H27" s="450"/>
      <c r="I27" s="450"/>
      <c r="J27" s="450"/>
      <c r="K27" s="450"/>
      <c r="L27" s="450"/>
      <c r="M27" s="450"/>
      <c r="N27" s="421"/>
      <c r="O27" s="421"/>
      <c r="P27" s="421"/>
      <c r="Q27" s="421"/>
      <c r="V27" s="456" t="e">
        <f>#REF!+D27</f>
        <v>#REF!</v>
      </c>
    </row>
    <row r="28" s="420" customFormat="1" ht="18.75" customHeight="1" spans="1:22">
      <c r="A28" s="445" t="s">
        <v>130</v>
      </c>
      <c r="B28" s="451" t="s">
        <v>131</v>
      </c>
      <c r="C28" s="451">
        <v>2474</v>
      </c>
      <c r="D28" s="447">
        <v>3897</v>
      </c>
      <c r="E28" s="448"/>
      <c r="F28" s="449"/>
      <c r="G28" s="450"/>
      <c r="H28" s="450"/>
      <c r="I28" s="450"/>
      <c r="J28" s="450"/>
      <c r="K28" s="450">
        <v>3896</v>
      </c>
      <c r="L28" s="450"/>
      <c r="M28" s="450"/>
      <c r="N28" s="421"/>
      <c r="O28" s="421"/>
      <c r="P28" s="421"/>
      <c r="Q28" s="421"/>
      <c r="V28" s="456" t="e">
        <f>#REF!+D28</f>
        <v>#REF!</v>
      </c>
    </row>
    <row r="29" s="420" customFormat="1" ht="18.75" customHeight="1" spans="1:22">
      <c r="A29" s="445" t="s">
        <v>132</v>
      </c>
      <c r="B29" s="452" t="s">
        <v>95</v>
      </c>
      <c r="C29" s="452">
        <v>828</v>
      </c>
      <c r="D29" s="447">
        <v>1121</v>
      </c>
      <c r="E29" s="448"/>
      <c r="F29" s="449"/>
      <c r="G29" s="450"/>
      <c r="H29" s="450"/>
      <c r="I29" s="450"/>
      <c r="J29" s="450"/>
      <c r="K29" s="450">
        <v>1120</v>
      </c>
      <c r="L29" s="450"/>
      <c r="M29" s="450"/>
      <c r="N29" s="421"/>
      <c r="O29" s="421"/>
      <c r="P29" s="421"/>
      <c r="Q29" s="421"/>
      <c r="V29" s="456" t="e">
        <f>#REF!+D29</f>
        <v>#REF!</v>
      </c>
    </row>
    <row r="30" s="420" customFormat="1" ht="18.75" customHeight="1" spans="1:22">
      <c r="A30" s="445" t="s">
        <v>133</v>
      </c>
      <c r="B30" s="452" t="s">
        <v>97</v>
      </c>
      <c r="C30" s="452"/>
      <c r="D30" s="447">
        <v>0</v>
      </c>
      <c r="E30" s="448"/>
      <c r="F30" s="449"/>
      <c r="G30" s="450"/>
      <c r="H30" s="450"/>
      <c r="I30" s="450"/>
      <c r="J30" s="450"/>
      <c r="K30" s="450"/>
      <c r="L30" s="450"/>
      <c r="M30" s="450"/>
      <c r="N30" s="421"/>
      <c r="O30" s="421"/>
      <c r="P30" s="421"/>
      <c r="Q30" s="421"/>
      <c r="V30" s="456" t="e">
        <f>#REF!+D30</f>
        <v>#REF!</v>
      </c>
    </row>
    <row r="31" s="420" customFormat="1" ht="18.75" customHeight="1" spans="1:22">
      <c r="A31" s="445" t="s">
        <v>134</v>
      </c>
      <c r="B31" s="452" t="s">
        <v>99</v>
      </c>
      <c r="C31" s="452">
        <v>400</v>
      </c>
      <c r="D31" s="447">
        <v>0</v>
      </c>
      <c r="E31" s="448"/>
      <c r="F31" s="449"/>
      <c r="G31" s="450"/>
      <c r="H31" s="450"/>
      <c r="I31" s="450"/>
      <c r="J31" s="450"/>
      <c r="K31" s="450"/>
      <c r="L31" s="450"/>
      <c r="M31" s="450"/>
      <c r="N31" s="421"/>
      <c r="O31" s="421"/>
      <c r="P31" s="421"/>
      <c r="Q31" s="421"/>
      <c r="V31" s="456" t="e">
        <f>#REF!+D31</f>
        <v>#REF!</v>
      </c>
    </row>
    <row r="32" s="421" customFormat="1" ht="18.75" customHeight="1" spans="1:22">
      <c r="A32" s="453" t="s">
        <v>135</v>
      </c>
      <c r="B32" s="416" t="s">
        <v>136</v>
      </c>
      <c r="C32" s="416"/>
      <c r="D32" s="454">
        <v>174</v>
      </c>
      <c r="E32" s="455"/>
      <c r="F32" s="449"/>
      <c r="G32" s="450"/>
      <c r="H32" s="450"/>
      <c r="I32" s="450"/>
      <c r="J32" s="450"/>
      <c r="K32" s="450">
        <v>174</v>
      </c>
      <c r="L32" s="450"/>
      <c r="M32" s="450"/>
      <c r="V32" s="423" t="e">
        <f>#REF!+D32</f>
        <v>#REF!</v>
      </c>
    </row>
    <row r="33" s="420" customFormat="1" ht="18.75" customHeight="1" spans="1:22">
      <c r="A33" s="445" t="s">
        <v>137</v>
      </c>
      <c r="B33" s="452" t="s">
        <v>138</v>
      </c>
      <c r="C33" s="452"/>
      <c r="D33" s="447">
        <v>0</v>
      </c>
      <c r="E33" s="448"/>
      <c r="F33" s="449"/>
      <c r="G33" s="450"/>
      <c r="H33" s="450"/>
      <c r="I33" s="450"/>
      <c r="J33" s="450"/>
      <c r="K33" s="450"/>
      <c r="L33" s="450"/>
      <c r="M33" s="450"/>
      <c r="N33" s="421"/>
      <c r="O33" s="421"/>
      <c r="P33" s="421"/>
      <c r="Q33" s="421"/>
      <c r="V33" s="456" t="e">
        <f>#REF!+D33</f>
        <v>#REF!</v>
      </c>
    </row>
    <row r="34" s="420" customFormat="1" ht="18.75" customHeight="1" spans="1:22">
      <c r="A34" s="445" t="s">
        <v>139</v>
      </c>
      <c r="B34" s="452" t="s">
        <v>140</v>
      </c>
      <c r="C34" s="452"/>
      <c r="D34" s="447">
        <v>0</v>
      </c>
      <c r="E34" s="448"/>
      <c r="F34" s="449"/>
      <c r="G34" s="450"/>
      <c r="H34" s="450"/>
      <c r="I34" s="450"/>
      <c r="J34" s="450"/>
      <c r="K34" s="450"/>
      <c r="L34" s="450"/>
      <c r="M34" s="450"/>
      <c r="N34" s="421"/>
      <c r="O34" s="421"/>
      <c r="P34" s="421"/>
      <c r="Q34" s="421"/>
      <c r="V34" s="456" t="e">
        <f>#REF!+D34</f>
        <v>#REF!</v>
      </c>
    </row>
    <row r="35" s="420" customFormat="1" ht="18.75" customHeight="1" spans="1:22">
      <c r="A35" s="445" t="s">
        <v>143</v>
      </c>
      <c r="B35" s="452" t="s">
        <v>144</v>
      </c>
      <c r="C35" s="452" t="s">
        <v>2684</v>
      </c>
      <c r="D35" s="447">
        <v>47</v>
      </c>
      <c r="E35" s="448"/>
      <c r="F35" s="449"/>
      <c r="G35" s="450"/>
      <c r="H35" s="450"/>
      <c r="I35" s="450"/>
      <c r="J35" s="450"/>
      <c r="K35" s="450">
        <v>47</v>
      </c>
      <c r="L35" s="450"/>
      <c r="M35" s="450"/>
      <c r="N35" s="421"/>
      <c r="O35" s="421"/>
      <c r="P35" s="421"/>
      <c r="Q35" s="421"/>
      <c r="V35" s="456" t="e">
        <f>#REF!+D35</f>
        <v>#REF!</v>
      </c>
    </row>
    <row r="36" s="420" customFormat="1" ht="18.75" customHeight="1" spans="1:22">
      <c r="A36" s="445" t="s">
        <v>145</v>
      </c>
      <c r="B36" s="452" t="s">
        <v>146</v>
      </c>
      <c r="C36" s="452"/>
      <c r="D36" s="447">
        <v>0</v>
      </c>
      <c r="E36" s="448"/>
      <c r="F36" s="449"/>
      <c r="G36" s="450"/>
      <c r="H36" s="450"/>
      <c r="I36" s="450"/>
      <c r="J36" s="450"/>
      <c r="K36" s="450"/>
      <c r="L36" s="450"/>
      <c r="M36" s="450"/>
      <c r="N36" s="421"/>
      <c r="O36" s="421"/>
      <c r="P36" s="421"/>
      <c r="Q36" s="421"/>
      <c r="V36" s="456" t="e">
        <f>#REF!+D36</f>
        <v>#REF!</v>
      </c>
    </row>
    <row r="37" s="421" customFormat="1" ht="18.75" customHeight="1" spans="1:22">
      <c r="A37" s="453" t="s">
        <v>147</v>
      </c>
      <c r="B37" s="416" t="s">
        <v>113</v>
      </c>
      <c r="C37" s="416"/>
      <c r="D37" s="454">
        <v>50</v>
      </c>
      <c r="E37" s="455"/>
      <c r="F37" s="449"/>
      <c r="G37" s="450"/>
      <c r="H37" s="450"/>
      <c r="I37" s="450"/>
      <c r="J37" s="450"/>
      <c r="K37" s="450">
        <v>50</v>
      </c>
      <c r="L37" s="450"/>
      <c r="M37" s="450"/>
      <c r="V37" s="423" t="e">
        <f>#REF!+D37</f>
        <v>#REF!</v>
      </c>
    </row>
    <row r="38" s="420" customFormat="1" ht="18.75" customHeight="1" spans="1:22">
      <c r="A38" s="445" t="s">
        <v>148</v>
      </c>
      <c r="B38" s="452" t="s">
        <v>149</v>
      </c>
      <c r="C38" s="452" t="s">
        <v>2685</v>
      </c>
      <c r="D38" s="447">
        <v>2505</v>
      </c>
      <c r="E38" s="448"/>
      <c r="F38" s="449"/>
      <c r="G38" s="450"/>
      <c r="H38" s="450"/>
      <c r="I38" s="450"/>
      <c r="J38" s="450"/>
      <c r="K38" s="450">
        <v>2505</v>
      </c>
      <c r="L38" s="450"/>
      <c r="M38" s="450"/>
      <c r="N38" s="421"/>
      <c r="O38" s="421"/>
      <c r="P38" s="421"/>
      <c r="Q38" s="421"/>
      <c r="V38" s="456" t="e">
        <f>#REF!+D38</f>
        <v>#REF!</v>
      </c>
    </row>
    <row r="39" s="420" customFormat="1" ht="18.75" customHeight="1" spans="1:22">
      <c r="A39" s="445" t="s">
        <v>150</v>
      </c>
      <c r="B39" s="452" t="s">
        <v>151</v>
      </c>
      <c r="C39" s="452" t="s">
        <v>2686</v>
      </c>
      <c r="D39" s="447">
        <v>691</v>
      </c>
      <c r="E39" s="448"/>
      <c r="F39" s="449"/>
      <c r="G39" s="450"/>
      <c r="H39" s="450"/>
      <c r="I39" s="450"/>
      <c r="J39" s="450"/>
      <c r="K39" s="450">
        <v>691</v>
      </c>
      <c r="L39" s="450"/>
      <c r="M39" s="450"/>
      <c r="N39" s="421"/>
      <c r="O39" s="421"/>
      <c r="P39" s="421"/>
      <c r="Q39" s="421"/>
      <c r="V39" s="456" t="e">
        <f>#REF!+D39</f>
        <v>#REF!</v>
      </c>
    </row>
    <row r="40" s="420" customFormat="1" ht="18.75" customHeight="1" spans="1:22">
      <c r="A40" s="445" t="s">
        <v>152</v>
      </c>
      <c r="B40" s="451" t="s">
        <v>95</v>
      </c>
      <c r="C40" s="451" t="s">
        <v>2687</v>
      </c>
      <c r="D40" s="447">
        <v>264</v>
      </c>
      <c r="E40" s="448"/>
      <c r="F40" s="449"/>
      <c r="G40" s="450"/>
      <c r="H40" s="450"/>
      <c r="I40" s="450"/>
      <c r="J40" s="450"/>
      <c r="K40" s="450">
        <v>264</v>
      </c>
      <c r="L40" s="450"/>
      <c r="M40" s="450"/>
      <c r="N40" s="421"/>
      <c r="O40" s="421"/>
      <c r="P40" s="421"/>
      <c r="Q40" s="421"/>
      <c r="V40" s="456" t="e">
        <f>#REF!+D40</f>
        <v>#REF!</v>
      </c>
    </row>
    <row r="41" s="420" customFormat="1" ht="18.75" customHeight="1" spans="1:22">
      <c r="A41" s="445" t="s">
        <v>153</v>
      </c>
      <c r="B41" s="452" t="s">
        <v>97</v>
      </c>
      <c r="C41" s="452"/>
      <c r="D41" s="447">
        <v>0</v>
      </c>
      <c r="E41" s="448"/>
      <c r="F41" s="449"/>
      <c r="G41" s="450"/>
      <c r="H41" s="450"/>
      <c r="I41" s="450"/>
      <c r="J41" s="450"/>
      <c r="K41" s="450"/>
      <c r="L41" s="450"/>
      <c r="M41" s="450"/>
      <c r="N41" s="421"/>
      <c r="O41" s="421"/>
      <c r="P41" s="421"/>
      <c r="Q41" s="421"/>
      <c r="V41" s="456" t="e">
        <f>#REF!+D41</f>
        <v>#REF!</v>
      </c>
    </row>
    <row r="42" s="420" customFormat="1" ht="18.75" customHeight="1" spans="1:22">
      <c r="A42" s="445" t="s">
        <v>154</v>
      </c>
      <c r="B42" s="452" t="s">
        <v>99</v>
      </c>
      <c r="C42" s="452"/>
      <c r="D42" s="447">
        <v>0</v>
      </c>
      <c r="E42" s="448"/>
      <c r="F42" s="449"/>
      <c r="G42" s="450"/>
      <c r="H42" s="450"/>
      <c r="I42" s="450"/>
      <c r="J42" s="450"/>
      <c r="K42" s="450"/>
      <c r="L42" s="450"/>
      <c r="M42" s="450"/>
      <c r="N42" s="421"/>
      <c r="O42" s="421"/>
      <c r="P42" s="421"/>
      <c r="Q42" s="421"/>
      <c r="V42" s="456" t="e">
        <f>#REF!+D42</f>
        <v>#REF!</v>
      </c>
    </row>
    <row r="43" s="421" customFormat="1" ht="18.75" customHeight="1" spans="1:22">
      <c r="A43" s="453" t="s">
        <v>155</v>
      </c>
      <c r="B43" s="416" t="s">
        <v>156</v>
      </c>
      <c r="C43" s="416"/>
      <c r="D43" s="454">
        <v>0</v>
      </c>
      <c r="E43" s="455"/>
      <c r="F43" s="449"/>
      <c r="G43" s="450"/>
      <c r="H43" s="450"/>
      <c r="I43" s="450"/>
      <c r="J43" s="450"/>
      <c r="K43" s="450"/>
      <c r="L43" s="450"/>
      <c r="M43" s="450"/>
      <c r="V43" s="423" t="e">
        <f>#REF!+D43</f>
        <v>#REF!</v>
      </c>
    </row>
    <row r="44" s="420" customFormat="1" ht="18.75" customHeight="1" spans="1:22">
      <c r="A44" s="445" t="s">
        <v>157</v>
      </c>
      <c r="B44" s="452" t="s">
        <v>158</v>
      </c>
      <c r="C44" s="452"/>
      <c r="D44" s="447">
        <v>0</v>
      </c>
      <c r="E44" s="448"/>
      <c r="F44" s="449"/>
      <c r="G44" s="450"/>
      <c r="H44" s="450"/>
      <c r="I44" s="450"/>
      <c r="J44" s="450"/>
      <c r="K44" s="450"/>
      <c r="L44" s="450"/>
      <c r="M44" s="450"/>
      <c r="N44" s="421"/>
      <c r="O44" s="421"/>
      <c r="P44" s="421"/>
      <c r="Q44" s="421"/>
      <c r="V44" s="456" t="e">
        <f>#REF!+D44</f>
        <v>#REF!</v>
      </c>
    </row>
    <row r="45" s="421" customFormat="1" ht="18.75" customHeight="1" spans="1:22">
      <c r="A45" s="453" t="s">
        <v>159</v>
      </c>
      <c r="B45" s="416" t="s">
        <v>160</v>
      </c>
      <c r="C45" s="416"/>
      <c r="D45" s="454">
        <v>0</v>
      </c>
      <c r="E45" s="455"/>
      <c r="F45" s="449"/>
      <c r="G45" s="450"/>
      <c r="H45" s="450"/>
      <c r="I45" s="450"/>
      <c r="J45" s="450"/>
      <c r="K45" s="450"/>
      <c r="L45" s="450"/>
      <c r="M45" s="450"/>
      <c r="V45" s="423" t="e">
        <f>#REF!+D45</f>
        <v>#REF!</v>
      </c>
    </row>
    <row r="46" s="421" customFormat="1" ht="18.75" customHeight="1" spans="1:22">
      <c r="A46" s="453" t="s">
        <v>161</v>
      </c>
      <c r="B46" s="416" t="s">
        <v>162</v>
      </c>
      <c r="C46" s="416"/>
      <c r="D46" s="454">
        <v>0</v>
      </c>
      <c r="E46" s="455"/>
      <c r="F46" s="449"/>
      <c r="G46" s="450"/>
      <c r="H46" s="450"/>
      <c r="I46" s="450"/>
      <c r="J46" s="450"/>
      <c r="K46" s="450"/>
      <c r="L46" s="450"/>
      <c r="M46" s="450"/>
      <c r="V46" s="423" t="e">
        <f>#REF!+D46</f>
        <v>#REF!</v>
      </c>
    </row>
    <row r="47" s="421" customFormat="1" ht="18.75" customHeight="1" spans="1:22">
      <c r="A47" s="453" t="s">
        <v>163</v>
      </c>
      <c r="B47" s="416" t="s">
        <v>164</v>
      </c>
      <c r="C47" s="416"/>
      <c r="D47" s="454">
        <v>0</v>
      </c>
      <c r="E47" s="455"/>
      <c r="F47" s="449"/>
      <c r="G47" s="450"/>
      <c r="H47" s="450"/>
      <c r="I47" s="450"/>
      <c r="J47" s="450"/>
      <c r="K47" s="450"/>
      <c r="L47" s="450"/>
      <c r="M47" s="450"/>
      <c r="V47" s="423" t="e">
        <f>#REF!+D47</f>
        <v>#REF!</v>
      </c>
    </row>
    <row r="48" s="420" customFormat="1" ht="18.75" customHeight="1" spans="1:22">
      <c r="A48" s="445" t="s">
        <v>165</v>
      </c>
      <c r="B48" s="452" t="s">
        <v>166</v>
      </c>
      <c r="C48" s="452"/>
      <c r="D48" s="447">
        <v>0</v>
      </c>
      <c r="E48" s="448"/>
      <c r="F48" s="449"/>
      <c r="G48" s="450"/>
      <c r="H48" s="450"/>
      <c r="I48" s="450"/>
      <c r="J48" s="450"/>
      <c r="K48" s="450"/>
      <c r="L48" s="450"/>
      <c r="M48" s="450"/>
      <c r="N48" s="421"/>
      <c r="O48" s="421"/>
      <c r="P48" s="421"/>
      <c r="Q48" s="421"/>
      <c r="V48" s="456" t="e">
        <f>#REF!+D48</f>
        <v>#REF!</v>
      </c>
    </row>
    <row r="49" s="421" customFormat="1" ht="18.75" customHeight="1" spans="1:22">
      <c r="A49" s="453" t="s">
        <v>167</v>
      </c>
      <c r="B49" s="416" t="s">
        <v>113</v>
      </c>
      <c r="C49" s="416"/>
      <c r="D49" s="454">
        <v>0</v>
      </c>
      <c r="E49" s="455"/>
      <c r="F49" s="449"/>
      <c r="G49" s="450"/>
      <c r="H49" s="450"/>
      <c r="I49" s="450"/>
      <c r="J49" s="450"/>
      <c r="K49" s="450"/>
      <c r="L49" s="450"/>
      <c r="M49" s="450"/>
      <c r="V49" s="423" t="e">
        <f>#REF!+D49</f>
        <v>#REF!</v>
      </c>
    </row>
    <row r="50" s="420" customFormat="1" ht="18.75" customHeight="1" spans="1:22">
      <c r="A50" s="445" t="s">
        <v>168</v>
      </c>
      <c r="B50" s="452" t="s">
        <v>169</v>
      </c>
      <c r="C50" s="452" t="s">
        <v>2688</v>
      </c>
      <c r="D50" s="447">
        <v>427</v>
      </c>
      <c r="E50" s="448"/>
      <c r="F50" s="449"/>
      <c r="G50" s="450"/>
      <c r="H50" s="450"/>
      <c r="I50" s="450"/>
      <c r="J50" s="450"/>
      <c r="K50" s="450">
        <v>427</v>
      </c>
      <c r="L50" s="450"/>
      <c r="M50" s="450"/>
      <c r="N50" s="421"/>
      <c r="O50" s="421"/>
      <c r="P50" s="421"/>
      <c r="Q50" s="421"/>
      <c r="V50" s="456" t="e">
        <f>#REF!+D50</f>
        <v>#REF!</v>
      </c>
    </row>
    <row r="51" s="420" customFormat="1" ht="18.75" customHeight="1" spans="1:22">
      <c r="A51" s="445" t="s">
        <v>170</v>
      </c>
      <c r="B51" s="452" t="s">
        <v>171</v>
      </c>
      <c r="C51" s="452" t="s">
        <v>2689</v>
      </c>
      <c r="D51" s="447">
        <v>82</v>
      </c>
      <c r="E51" s="448"/>
      <c r="F51" s="449"/>
      <c r="G51" s="450"/>
      <c r="H51" s="450"/>
      <c r="I51" s="450"/>
      <c r="J51" s="450"/>
      <c r="K51" s="450">
        <v>82</v>
      </c>
      <c r="L51" s="450"/>
      <c r="M51" s="450"/>
      <c r="N51" s="421"/>
      <c r="O51" s="421"/>
      <c r="P51" s="421"/>
      <c r="Q51" s="421"/>
      <c r="V51" s="456" t="e">
        <f>#REF!+D51</f>
        <v>#REF!</v>
      </c>
    </row>
    <row r="52" s="420" customFormat="1" ht="18.75" customHeight="1" spans="1:22">
      <c r="A52" s="445" t="s">
        <v>172</v>
      </c>
      <c r="B52" s="451" t="s">
        <v>95</v>
      </c>
      <c r="C52" s="451"/>
      <c r="D52" s="447">
        <v>0</v>
      </c>
      <c r="E52" s="448"/>
      <c r="F52" s="449"/>
      <c r="G52" s="450"/>
      <c r="H52" s="450"/>
      <c r="I52" s="450"/>
      <c r="J52" s="450"/>
      <c r="K52" s="450"/>
      <c r="L52" s="450"/>
      <c r="M52" s="450"/>
      <c r="N52" s="421"/>
      <c r="O52" s="421"/>
      <c r="P52" s="421"/>
      <c r="Q52" s="421"/>
      <c r="V52" s="456" t="e">
        <f>#REF!+D52</f>
        <v>#REF!</v>
      </c>
    </row>
    <row r="53" s="420" customFormat="1" ht="18.75" customHeight="1" spans="1:22">
      <c r="A53" s="445" t="s">
        <v>173</v>
      </c>
      <c r="B53" s="452" t="s">
        <v>97</v>
      </c>
      <c r="C53" s="452"/>
      <c r="D53" s="447">
        <v>0</v>
      </c>
      <c r="E53" s="448"/>
      <c r="F53" s="449"/>
      <c r="G53" s="450"/>
      <c r="H53" s="450"/>
      <c r="I53" s="450"/>
      <c r="J53" s="450"/>
      <c r="K53" s="450"/>
      <c r="L53" s="450"/>
      <c r="M53" s="450"/>
      <c r="N53" s="421"/>
      <c r="O53" s="421"/>
      <c r="P53" s="421"/>
      <c r="Q53" s="421"/>
      <c r="V53" s="456" t="e">
        <f>#REF!+D53</f>
        <v>#REF!</v>
      </c>
    </row>
    <row r="54" s="420" customFormat="1" ht="18.75" customHeight="1" spans="1:22">
      <c r="A54" s="445" t="s">
        <v>174</v>
      </c>
      <c r="B54" s="452" t="s">
        <v>99</v>
      </c>
      <c r="C54" s="452"/>
      <c r="D54" s="447">
        <v>0</v>
      </c>
      <c r="E54" s="448"/>
      <c r="F54" s="449"/>
      <c r="G54" s="450"/>
      <c r="H54" s="450"/>
      <c r="I54" s="450"/>
      <c r="J54" s="450"/>
      <c r="K54" s="450"/>
      <c r="L54" s="450"/>
      <c r="M54" s="450"/>
      <c r="N54" s="421"/>
      <c r="O54" s="421"/>
      <c r="P54" s="421"/>
      <c r="Q54" s="421"/>
      <c r="V54" s="456" t="e">
        <f>#REF!+D54</f>
        <v>#REF!</v>
      </c>
    </row>
    <row r="55" s="421" customFormat="1" ht="18.75" customHeight="1" spans="1:22">
      <c r="A55" s="453" t="s">
        <v>175</v>
      </c>
      <c r="B55" s="416" t="s">
        <v>176</v>
      </c>
      <c r="C55" s="416"/>
      <c r="D55" s="454">
        <v>3</v>
      </c>
      <c r="E55" s="455"/>
      <c r="F55" s="449"/>
      <c r="G55" s="450"/>
      <c r="H55" s="450"/>
      <c r="I55" s="450"/>
      <c r="J55" s="450"/>
      <c r="K55" s="450">
        <v>3</v>
      </c>
      <c r="L55" s="450"/>
      <c r="M55" s="450"/>
      <c r="V55" s="423" t="e">
        <f>#REF!+D55</f>
        <v>#REF!</v>
      </c>
    </row>
    <row r="56" s="421" customFormat="1" ht="18.75" customHeight="1" spans="1:22">
      <c r="A56" s="453" t="s">
        <v>177</v>
      </c>
      <c r="B56" s="416" t="s">
        <v>178</v>
      </c>
      <c r="C56" s="416" t="s">
        <v>2690</v>
      </c>
      <c r="D56" s="454">
        <v>0</v>
      </c>
      <c r="E56" s="455"/>
      <c r="F56" s="449"/>
      <c r="G56" s="450"/>
      <c r="H56" s="450"/>
      <c r="I56" s="450"/>
      <c r="J56" s="450"/>
      <c r="K56" s="450"/>
      <c r="L56" s="450"/>
      <c r="M56" s="450"/>
      <c r="V56" s="423" t="e">
        <f>#REF!+D56</f>
        <v>#REF!</v>
      </c>
    </row>
    <row r="57" s="420" customFormat="1" ht="18.75" customHeight="1" spans="1:22">
      <c r="A57" s="445" t="s">
        <v>179</v>
      </c>
      <c r="B57" s="452" t="s">
        <v>180</v>
      </c>
      <c r="C57" s="452"/>
      <c r="D57" s="447">
        <v>0</v>
      </c>
      <c r="E57" s="448"/>
      <c r="F57" s="449"/>
      <c r="G57" s="450"/>
      <c r="H57" s="450"/>
      <c r="I57" s="450"/>
      <c r="J57" s="450"/>
      <c r="K57" s="450"/>
      <c r="L57" s="450"/>
      <c r="M57" s="450"/>
      <c r="N57" s="421"/>
      <c r="O57" s="421"/>
      <c r="P57" s="421"/>
      <c r="Q57" s="421"/>
      <c r="V57" s="456" t="e">
        <f>#REF!+D57</f>
        <v>#REF!</v>
      </c>
    </row>
    <row r="58" s="421" customFormat="1" ht="18.75" customHeight="1" spans="1:22">
      <c r="A58" s="453" t="s">
        <v>181</v>
      </c>
      <c r="B58" s="416" t="s">
        <v>182</v>
      </c>
      <c r="C58" s="416"/>
      <c r="D58" s="454">
        <v>15</v>
      </c>
      <c r="E58" s="455"/>
      <c r="F58" s="449"/>
      <c r="G58" s="450"/>
      <c r="H58" s="450"/>
      <c r="I58" s="450"/>
      <c r="J58" s="450"/>
      <c r="K58" s="450">
        <v>15</v>
      </c>
      <c r="L58" s="450"/>
      <c r="M58" s="450"/>
      <c r="V58" s="423" t="e">
        <f>#REF!+D58</f>
        <v>#REF!</v>
      </c>
    </row>
    <row r="59" s="420" customFormat="1" ht="18.75" customHeight="1" spans="1:22">
      <c r="A59" s="445" t="s">
        <v>183</v>
      </c>
      <c r="B59" s="452" t="s">
        <v>184</v>
      </c>
      <c r="C59" s="452" t="s">
        <v>2691</v>
      </c>
      <c r="D59" s="447">
        <v>0</v>
      </c>
      <c r="E59" s="448"/>
      <c r="F59" s="449"/>
      <c r="G59" s="450"/>
      <c r="H59" s="450"/>
      <c r="I59" s="450"/>
      <c r="J59" s="450"/>
      <c r="K59" s="450"/>
      <c r="L59" s="450"/>
      <c r="M59" s="450"/>
      <c r="N59" s="421"/>
      <c r="O59" s="421"/>
      <c r="P59" s="421"/>
      <c r="Q59" s="421"/>
      <c r="V59" s="456" t="e">
        <f>#REF!+D59</f>
        <v>#REF!</v>
      </c>
    </row>
    <row r="60" s="420" customFormat="1" ht="18.75" customHeight="1" spans="1:22">
      <c r="A60" s="445" t="s">
        <v>185</v>
      </c>
      <c r="B60" s="452" t="s">
        <v>113</v>
      </c>
      <c r="C60" s="452"/>
      <c r="D60" s="447">
        <v>0</v>
      </c>
      <c r="E60" s="448"/>
      <c r="F60" s="449"/>
      <c r="G60" s="450"/>
      <c r="H60" s="450"/>
      <c r="I60" s="450"/>
      <c r="J60" s="450"/>
      <c r="K60" s="450"/>
      <c r="L60" s="450"/>
      <c r="M60" s="450"/>
      <c r="N60" s="421"/>
      <c r="O60" s="421"/>
      <c r="P60" s="421"/>
      <c r="Q60" s="421"/>
      <c r="V60" s="456" t="e">
        <f>#REF!+D60</f>
        <v>#REF!</v>
      </c>
    </row>
    <row r="61" s="421" customFormat="1" ht="18.75" customHeight="1" spans="1:22">
      <c r="A61" s="453" t="s">
        <v>186</v>
      </c>
      <c r="B61" s="416" t="s">
        <v>187</v>
      </c>
      <c r="C61" s="416" t="s">
        <v>2692</v>
      </c>
      <c r="D61" s="454">
        <v>64</v>
      </c>
      <c r="E61" s="455"/>
      <c r="F61" s="449"/>
      <c r="G61" s="450"/>
      <c r="H61" s="450"/>
      <c r="I61" s="450"/>
      <c r="J61" s="450"/>
      <c r="K61" s="450">
        <v>64</v>
      </c>
      <c r="L61" s="450"/>
      <c r="M61" s="450"/>
      <c r="V61" s="423" t="e">
        <f>#REF!+D61</f>
        <v>#REF!</v>
      </c>
    </row>
    <row r="62" s="420" customFormat="1" ht="18.75" customHeight="1" spans="1:22">
      <c r="A62" s="445" t="s">
        <v>188</v>
      </c>
      <c r="B62" s="452" t="s">
        <v>189</v>
      </c>
      <c r="C62" s="452" t="s">
        <v>2693</v>
      </c>
      <c r="D62" s="447">
        <v>3882</v>
      </c>
      <c r="E62" s="448"/>
      <c r="F62" s="449"/>
      <c r="G62" s="450"/>
      <c r="H62" s="450"/>
      <c r="I62" s="450"/>
      <c r="J62" s="450"/>
      <c r="K62" s="450">
        <v>3882</v>
      </c>
      <c r="L62" s="450"/>
      <c r="M62" s="450"/>
      <c r="N62" s="421"/>
      <c r="O62" s="421"/>
      <c r="P62" s="421"/>
      <c r="Q62" s="421"/>
      <c r="V62" s="456" t="e">
        <f>#REF!+D62</f>
        <v>#REF!</v>
      </c>
    </row>
    <row r="63" s="420" customFormat="1" ht="18.75" customHeight="1" spans="1:22">
      <c r="A63" s="445" t="s">
        <v>190</v>
      </c>
      <c r="B63" s="451" t="s">
        <v>95</v>
      </c>
      <c r="C63" s="451">
        <v>208</v>
      </c>
      <c r="D63" s="447">
        <v>233</v>
      </c>
      <c r="E63" s="448"/>
      <c r="F63" s="449"/>
      <c r="G63" s="450"/>
      <c r="H63" s="450"/>
      <c r="I63" s="450"/>
      <c r="J63" s="450"/>
      <c r="K63" s="450">
        <v>233</v>
      </c>
      <c r="L63" s="450"/>
      <c r="M63" s="450"/>
      <c r="N63" s="421"/>
      <c r="O63" s="421"/>
      <c r="P63" s="421"/>
      <c r="Q63" s="421"/>
      <c r="V63" s="456" t="e">
        <f>#REF!+D63</f>
        <v>#REF!</v>
      </c>
    </row>
    <row r="64" s="420" customFormat="1" ht="18.75" customHeight="1" spans="1:22">
      <c r="A64" s="445" t="s">
        <v>191</v>
      </c>
      <c r="B64" s="452" t="s">
        <v>97</v>
      </c>
      <c r="C64" s="452"/>
      <c r="D64" s="447">
        <v>0</v>
      </c>
      <c r="E64" s="448"/>
      <c r="F64" s="449"/>
      <c r="G64" s="450"/>
      <c r="H64" s="450"/>
      <c r="I64" s="450"/>
      <c r="J64" s="450"/>
      <c r="K64" s="450"/>
      <c r="L64" s="450"/>
      <c r="M64" s="450"/>
      <c r="N64" s="421"/>
      <c r="O64" s="421"/>
      <c r="P64" s="421"/>
      <c r="Q64" s="421"/>
      <c r="V64" s="456" t="e">
        <f>#REF!+D64</f>
        <v>#REF!</v>
      </c>
    </row>
    <row r="65" s="420" customFormat="1" ht="18.75" customHeight="1" spans="1:22">
      <c r="A65" s="445" t="s">
        <v>192</v>
      </c>
      <c r="B65" s="452" t="s">
        <v>99</v>
      </c>
      <c r="C65" s="452"/>
      <c r="D65" s="447">
        <v>0</v>
      </c>
      <c r="E65" s="448"/>
      <c r="F65" s="449"/>
      <c r="G65" s="450"/>
      <c r="H65" s="450"/>
      <c r="I65" s="450"/>
      <c r="J65" s="450"/>
      <c r="K65" s="450"/>
      <c r="L65" s="450"/>
      <c r="M65" s="450"/>
      <c r="N65" s="421"/>
      <c r="O65" s="421"/>
      <c r="P65" s="421"/>
      <c r="Q65" s="421"/>
      <c r="V65" s="456" t="e">
        <f>#REF!+D65</f>
        <v>#REF!</v>
      </c>
    </row>
    <row r="66" s="421" customFormat="1" ht="18.75" customHeight="1" spans="1:22">
      <c r="A66" s="453" t="s">
        <v>193</v>
      </c>
      <c r="B66" s="416" t="s">
        <v>194</v>
      </c>
      <c r="C66" s="416"/>
      <c r="D66" s="454">
        <v>0</v>
      </c>
      <c r="E66" s="455"/>
      <c r="F66" s="449"/>
      <c r="G66" s="450"/>
      <c r="H66" s="450"/>
      <c r="I66" s="450"/>
      <c r="J66" s="450"/>
      <c r="K66" s="450"/>
      <c r="L66" s="450"/>
      <c r="M66" s="450"/>
      <c r="V66" s="423" t="e">
        <f>#REF!+D66</f>
        <v>#REF!</v>
      </c>
    </row>
    <row r="67" s="420" customFormat="1" ht="18.75" customHeight="1" spans="1:22">
      <c r="A67" s="445" t="s">
        <v>195</v>
      </c>
      <c r="B67" s="452" t="s">
        <v>196</v>
      </c>
      <c r="C67" s="452"/>
      <c r="D67" s="447">
        <v>0</v>
      </c>
      <c r="E67" s="448"/>
      <c r="F67" s="449"/>
      <c r="G67" s="450"/>
      <c r="H67" s="450"/>
      <c r="I67" s="450"/>
      <c r="J67" s="450"/>
      <c r="K67" s="450"/>
      <c r="L67" s="450"/>
      <c r="M67" s="450"/>
      <c r="N67" s="421"/>
      <c r="O67" s="421"/>
      <c r="P67" s="421"/>
      <c r="Q67" s="421"/>
      <c r="V67" s="456" t="e">
        <f>#REF!+D67</f>
        <v>#REF!</v>
      </c>
    </row>
    <row r="68" s="420" customFormat="1" ht="18.75" customHeight="1" spans="1:22">
      <c r="A68" s="445" t="s">
        <v>197</v>
      </c>
      <c r="B68" s="452" t="s">
        <v>198</v>
      </c>
      <c r="C68" s="452"/>
      <c r="D68" s="447">
        <v>65</v>
      </c>
      <c r="E68" s="448"/>
      <c r="F68" s="449"/>
      <c r="G68" s="450"/>
      <c r="H68" s="450"/>
      <c r="I68" s="450"/>
      <c r="J68" s="450"/>
      <c r="K68" s="450">
        <v>65</v>
      </c>
      <c r="L68" s="450"/>
      <c r="M68" s="450"/>
      <c r="N68" s="421"/>
      <c r="O68" s="421"/>
      <c r="P68" s="421"/>
      <c r="Q68" s="421"/>
      <c r="V68" s="456" t="e">
        <f>#REF!+D68</f>
        <v>#REF!</v>
      </c>
    </row>
    <row r="69" s="421" customFormat="1" ht="18.75" customHeight="1" spans="1:22">
      <c r="A69" s="453" t="s">
        <v>199</v>
      </c>
      <c r="B69" s="416" t="s">
        <v>200</v>
      </c>
      <c r="C69" s="416">
        <v>15</v>
      </c>
      <c r="D69" s="454">
        <v>18</v>
      </c>
      <c r="E69" s="455"/>
      <c r="F69" s="449"/>
      <c r="G69" s="450"/>
      <c r="H69" s="450"/>
      <c r="I69" s="450"/>
      <c r="J69" s="450"/>
      <c r="K69" s="450">
        <v>18</v>
      </c>
      <c r="L69" s="450"/>
      <c r="M69" s="450"/>
      <c r="V69" s="423" t="e">
        <f>#REF!+D69</f>
        <v>#REF!</v>
      </c>
    </row>
    <row r="70" s="420" customFormat="1" ht="18.75" customHeight="1" spans="1:22">
      <c r="A70" s="445" t="s">
        <v>201</v>
      </c>
      <c r="B70" s="452" t="s">
        <v>202</v>
      </c>
      <c r="C70" s="452">
        <v>161</v>
      </c>
      <c r="D70" s="447">
        <v>0</v>
      </c>
      <c r="E70" s="448"/>
      <c r="F70" s="449"/>
      <c r="G70" s="450"/>
      <c r="H70" s="450"/>
      <c r="I70" s="450"/>
      <c r="J70" s="450"/>
      <c r="K70" s="450"/>
      <c r="L70" s="450"/>
      <c r="M70" s="450"/>
      <c r="N70" s="421"/>
      <c r="O70" s="421"/>
      <c r="P70" s="421"/>
      <c r="Q70" s="421"/>
      <c r="V70" s="456" t="e">
        <f>#REF!+D70</f>
        <v>#REF!</v>
      </c>
    </row>
    <row r="71" s="420" customFormat="1" ht="18.75" customHeight="1" spans="1:22">
      <c r="A71" s="445" t="s">
        <v>203</v>
      </c>
      <c r="B71" s="452" t="s">
        <v>113</v>
      </c>
      <c r="C71" s="452"/>
      <c r="D71" s="447">
        <v>0</v>
      </c>
      <c r="E71" s="448"/>
      <c r="F71" s="449"/>
      <c r="G71" s="450"/>
      <c r="H71" s="450"/>
      <c r="I71" s="450"/>
      <c r="J71" s="450"/>
      <c r="K71" s="450"/>
      <c r="L71" s="450"/>
      <c r="M71" s="450"/>
      <c r="N71" s="421"/>
      <c r="O71" s="421"/>
      <c r="P71" s="421"/>
      <c r="Q71" s="421"/>
      <c r="V71" s="456" t="e">
        <f>#REF!+D71</f>
        <v>#REF!</v>
      </c>
    </row>
    <row r="72" s="420" customFormat="1" ht="18.75" customHeight="1" spans="1:22">
      <c r="A72" s="445" t="s">
        <v>204</v>
      </c>
      <c r="B72" s="452" t="s">
        <v>205</v>
      </c>
      <c r="C72" s="452">
        <v>3055</v>
      </c>
      <c r="D72" s="447">
        <v>3566</v>
      </c>
      <c r="E72" s="448"/>
      <c r="F72" s="449"/>
      <c r="G72" s="450"/>
      <c r="H72" s="450"/>
      <c r="I72" s="450"/>
      <c r="J72" s="450"/>
      <c r="K72" s="450">
        <v>3566</v>
      </c>
      <c r="L72" s="450"/>
      <c r="M72" s="450"/>
      <c r="N72" s="421"/>
      <c r="O72" s="421"/>
      <c r="P72" s="421"/>
      <c r="Q72" s="421"/>
      <c r="V72" s="456" t="e">
        <f>#REF!+D72</f>
        <v>#REF!</v>
      </c>
    </row>
    <row r="73" s="420" customFormat="1" ht="18.75" customHeight="1" spans="1:22">
      <c r="A73" s="445" t="s">
        <v>206</v>
      </c>
      <c r="B73" s="452" t="s">
        <v>207</v>
      </c>
      <c r="C73" s="452"/>
      <c r="D73" s="447">
        <v>0</v>
      </c>
      <c r="E73" s="448"/>
      <c r="F73" s="449"/>
      <c r="G73" s="450"/>
      <c r="H73" s="450"/>
      <c r="I73" s="450"/>
      <c r="J73" s="450"/>
      <c r="K73" s="450"/>
      <c r="L73" s="450"/>
      <c r="M73" s="450"/>
      <c r="N73" s="421"/>
      <c r="O73" s="421"/>
      <c r="P73" s="421"/>
      <c r="Q73" s="421"/>
      <c r="V73" s="456" t="e">
        <f>#REF!+D73</f>
        <v>#REF!</v>
      </c>
    </row>
    <row r="74" s="420" customFormat="1" ht="18.75" customHeight="1" spans="1:22">
      <c r="A74" s="445" t="s">
        <v>208</v>
      </c>
      <c r="B74" s="451" t="s">
        <v>95</v>
      </c>
      <c r="C74" s="451"/>
      <c r="D74" s="447">
        <v>0</v>
      </c>
      <c r="E74" s="448"/>
      <c r="F74" s="449"/>
      <c r="G74" s="450"/>
      <c r="H74" s="450"/>
      <c r="I74" s="450"/>
      <c r="J74" s="450"/>
      <c r="K74" s="450"/>
      <c r="L74" s="450"/>
      <c r="M74" s="450"/>
      <c r="N74" s="421"/>
      <c r="O74" s="421"/>
      <c r="P74" s="421"/>
      <c r="Q74" s="421"/>
      <c r="V74" s="456" t="e">
        <f>#REF!+D74</f>
        <v>#REF!</v>
      </c>
    </row>
    <row r="75" s="421" customFormat="1" ht="18.75" customHeight="1" spans="1:22">
      <c r="A75" s="453" t="s">
        <v>209</v>
      </c>
      <c r="B75" s="416" t="s">
        <v>97</v>
      </c>
      <c r="C75" s="416"/>
      <c r="D75" s="454">
        <v>0</v>
      </c>
      <c r="E75" s="455"/>
      <c r="F75" s="449"/>
      <c r="G75" s="450"/>
      <c r="H75" s="450"/>
      <c r="I75" s="450"/>
      <c r="J75" s="450"/>
      <c r="K75" s="450"/>
      <c r="L75" s="450"/>
      <c r="M75" s="450"/>
      <c r="V75" s="423" t="e">
        <f>#REF!+D75</f>
        <v>#REF!</v>
      </c>
    </row>
    <row r="76" s="420" customFormat="1" ht="18.75" customHeight="1" spans="1:22">
      <c r="A76" s="445" t="s">
        <v>210</v>
      </c>
      <c r="B76" s="452" t="s">
        <v>99</v>
      </c>
      <c r="C76" s="452"/>
      <c r="D76" s="447">
        <v>0</v>
      </c>
      <c r="E76" s="448"/>
      <c r="F76" s="449"/>
      <c r="G76" s="450"/>
      <c r="H76" s="450"/>
      <c r="I76" s="450"/>
      <c r="J76" s="450"/>
      <c r="K76" s="450"/>
      <c r="L76" s="450"/>
      <c r="M76" s="450"/>
      <c r="N76" s="421"/>
      <c r="O76" s="421"/>
      <c r="P76" s="421"/>
      <c r="Q76" s="421"/>
      <c r="V76" s="456" t="e">
        <f>#REF!+D76</f>
        <v>#REF!</v>
      </c>
    </row>
    <row r="77" s="421" customFormat="1" ht="18.75" customHeight="1" spans="1:22">
      <c r="A77" s="453" t="s">
        <v>211</v>
      </c>
      <c r="B77" s="416" t="s">
        <v>212</v>
      </c>
      <c r="C77" s="416"/>
      <c r="D77" s="454">
        <v>0</v>
      </c>
      <c r="E77" s="455"/>
      <c r="F77" s="449"/>
      <c r="G77" s="450"/>
      <c r="H77" s="450"/>
      <c r="I77" s="450"/>
      <c r="J77" s="450"/>
      <c r="K77" s="450"/>
      <c r="L77" s="450"/>
      <c r="M77" s="450"/>
      <c r="V77" s="423" t="e">
        <f>#REF!+D77</f>
        <v>#REF!</v>
      </c>
    </row>
    <row r="78" s="421" customFormat="1" ht="18.75" customHeight="1" spans="1:22">
      <c r="A78" s="453" t="s">
        <v>213</v>
      </c>
      <c r="B78" s="416" t="s">
        <v>214</v>
      </c>
      <c r="C78" s="416"/>
      <c r="D78" s="454">
        <v>0</v>
      </c>
      <c r="E78" s="455"/>
      <c r="F78" s="449"/>
      <c r="G78" s="450"/>
      <c r="H78" s="450"/>
      <c r="I78" s="450"/>
      <c r="J78" s="450"/>
      <c r="K78" s="450"/>
      <c r="L78" s="450"/>
      <c r="M78" s="450"/>
      <c r="V78" s="423" t="e">
        <f>#REF!+D78</f>
        <v>#REF!</v>
      </c>
    </row>
    <row r="79" s="421" customFormat="1" ht="18.75" customHeight="1" spans="1:22">
      <c r="A79" s="453" t="s">
        <v>215</v>
      </c>
      <c r="B79" s="416" t="s">
        <v>216</v>
      </c>
      <c r="C79" s="416"/>
      <c r="D79" s="454">
        <v>0</v>
      </c>
      <c r="E79" s="455"/>
      <c r="F79" s="449"/>
      <c r="G79" s="450"/>
      <c r="H79" s="450"/>
      <c r="I79" s="450"/>
      <c r="J79" s="450"/>
      <c r="K79" s="450"/>
      <c r="L79" s="450"/>
      <c r="M79" s="450"/>
      <c r="V79" s="423" t="e">
        <f>#REF!+D79</f>
        <v>#REF!</v>
      </c>
    </row>
    <row r="80" s="421" customFormat="1" ht="18.75" customHeight="1" spans="1:22">
      <c r="A80" s="453" t="s">
        <v>217</v>
      </c>
      <c r="B80" s="416" t="s">
        <v>218</v>
      </c>
      <c r="C80" s="416"/>
      <c r="D80" s="454">
        <v>0</v>
      </c>
      <c r="E80" s="455"/>
      <c r="F80" s="449"/>
      <c r="G80" s="450"/>
      <c r="H80" s="450"/>
      <c r="I80" s="450"/>
      <c r="J80" s="450"/>
      <c r="K80" s="450"/>
      <c r="L80" s="450"/>
      <c r="M80" s="450"/>
      <c r="V80" s="423" t="e">
        <f>#REF!+D80</f>
        <v>#REF!</v>
      </c>
    </row>
    <row r="81" s="421" customFormat="1" ht="18.75" customHeight="1" spans="1:22">
      <c r="A81" s="453" t="s">
        <v>219</v>
      </c>
      <c r="B81" s="416" t="s">
        <v>220</v>
      </c>
      <c r="C81" s="416"/>
      <c r="D81" s="454">
        <v>0</v>
      </c>
      <c r="E81" s="455"/>
      <c r="F81" s="449"/>
      <c r="G81" s="450"/>
      <c r="H81" s="450"/>
      <c r="I81" s="450"/>
      <c r="J81" s="450"/>
      <c r="K81" s="450"/>
      <c r="L81" s="450"/>
      <c r="M81" s="450"/>
      <c r="V81" s="423" t="e">
        <f>#REF!+D81</f>
        <v>#REF!</v>
      </c>
    </row>
    <row r="82" s="420" customFormat="1" ht="18.75" customHeight="1" spans="1:22">
      <c r="A82" s="445" t="s">
        <v>221</v>
      </c>
      <c r="B82" s="452" t="s">
        <v>200</v>
      </c>
      <c r="C82" s="452"/>
      <c r="D82" s="447">
        <v>0</v>
      </c>
      <c r="E82" s="448"/>
      <c r="F82" s="449"/>
      <c r="G82" s="450"/>
      <c r="H82" s="450"/>
      <c r="I82" s="450"/>
      <c r="J82" s="450"/>
      <c r="K82" s="450"/>
      <c r="L82" s="450"/>
      <c r="M82" s="450"/>
      <c r="N82" s="421"/>
      <c r="O82" s="421"/>
      <c r="P82" s="421"/>
      <c r="Q82" s="421"/>
      <c r="V82" s="456" t="e">
        <f>#REF!+D82</f>
        <v>#REF!</v>
      </c>
    </row>
    <row r="83" s="420" customFormat="1" ht="18.75" customHeight="1" spans="1:22">
      <c r="A83" s="445" t="s">
        <v>222</v>
      </c>
      <c r="B83" s="452" t="s">
        <v>113</v>
      </c>
      <c r="C83" s="452"/>
      <c r="D83" s="447">
        <v>0</v>
      </c>
      <c r="E83" s="448"/>
      <c r="F83" s="449"/>
      <c r="G83" s="450"/>
      <c r="H83" s="450"/>
      <c r="I83" s="450"/>
      <c r="J83" s="450"/>
      <c r="K83" s="450"/>
      <c r="L83" s="450"/>
      <c r="M83" s="450"/>
      <c r="N83" s="421"/>
      <c r="O83" s="421"/>
      <c r="P83" s="421"/>
      <c r="Q83" s="421"/>
      <c r="V83" s="456" t="e">
        <f>#REF!+D83</f>
        <v>#REF!</v>
      </c>
    </row>
    <row r="84" s="421" customFormat="1" ht="18.75" customHeight="1" spans="1:22">
      <c r="A84" s="453" t="s">
        <v>223</v>
      </c>
      <c r="B84" s="416" t="s">
        <v>224</v>
      </c>
      <c r="C84" s="416"/>
      <c r="D84" s="454">
        <v>0</v>
      </c>
      <c r="E84" s="455"/>
      <c r="F84" s="449"/>
      <c r="G84" s="450"/>
      <c r="H84" s="450"/>
      <c r="I84" s="450"/>
      <c r="J84" s="450"/>
      <c r="K84" s="450"/>
      <c r="L84" s="450"/>
      <c r="M84" s="450"/>
      <c r="V84" s="423" t="e">
        <f>#REF!+D84</f>
        <v>#REF!</v>
      </c>
    </row>
    <row r="85" s="420" customFormat="1" ht="18.75" customHeight="1" spans="1:22">
      <c r="A85" s="445" t="s">
        <v>225</v>
      </c>
      <c r="B85" s="452" t="s">
        <v>226</v>
      </c>
      <c r="C85" s="452"/>
      <c r="D85" s="447">
        <v>0</v>
      </c>
      <c r="E85" s="448"/>
      <c r="F85" s="449"/>
      <c r="G85" s="450"/>
      <c r="H85" s="450"/>
      <c r="I85" s="450"/>
      <c r="J85" s="450"/>
      <c r="K85" s="450"/>
      <c r="L85" s="450"/>
      <c r="M85" s="450"/>
      <c r="N85" s="421"/>
      <c r="O85" s="421"/>
      <c r="P85" s="421"/>
      <c r="Q85" s="421"/>
      <c r="V85" s="456" t="e">
        <f>#REF!+D85</f>
        <v>#REF!</v>
      </c>
    </row>
    <row r="86" s="420" customFormat="1" ht="18.75" customHeight="1" spans="1:22">
      <c r="A86" s="445" t="s">
        <v>227</v>
      </c>
      <c r="B86" s="451" t="s">
        <v>95</v>
      </c>
      <c r="C86" s="451"/>
      <c r="D86" s="447">
        <v>0</v>
      </c>
      <c r="E86" s="448"/>
      <c r="F86" s="449"/>
      <c r="G86" s="450"/>
      <c r="H86" s="450"/>
      <c r="I86" s="450"/>
      <c r="J86" s="450"/>
      <c r="K86" s="450"/>
      <c r="L86" s="450"/>
      <c r="M86" s="450"/>
      <c r="N86" s="421"/>
      <c r="O86" s="421"/>
      <c r="P86" s="421"/>
      <c r="Q86" s="421"/>
      <c r="V86" s="456" t="e">
        <f>#REF!+D86</f>
        <v>#REF!</v>
      </c>
    </row>
    <row r="87" s="420" customFormat="1" ht="18.75" customHeight="1" spans="1:22">
      <c r="A87" s="445" t="s">
        <v>228</v>
      </c>
      <c r="B87" s="452" t="s">
        <v>97</v>
      </c>
      <c r="C87" s="452"/>
      <c r="D87" s="447">
        <v>0</v>
      </c>
      <c r="E87" s="448"/>
      <c r="F87" s="449"/>
      <c r="G87" s="450"/>
      <c r="H87" s="450"/>
      <c r="I87" s="450"/>
      <c r="J87" s="450"/>
      <c r="K87" s="450"/>
      <c r="L87" s="450"/>
      <c r="M87" s="450"/>
      <c r="N87" s="421"/>
      <c r="O87" s="421"/>
      <c r="P87" s="421"/>
      <c r="Q87" s="421"/>
      <c r="V87" s="456" t="e">
        <f>#REF!+D87</f>
        <v>#REF!</v>
      </c>
    </row>
    <row r="88" s="421" customFormat="1" ht="18.75" customHeight="1" spans="1:22">
      <c r="A88" s="453" t="s">
        <v>229</v>
      </c>
      <c r="B88" s="416" t="s">
        <v>99</v>
      </c>
      <c r="C88" s="416"/>
      <c r="D88" s="454">
        <v>0</v>
      </c>
      <c r="E88" s="455"/>
      <c r="F88" s="449"/>
      <c r="G88" s="450"/>
      <c r="H88" s="450"/>
      <c r="I88" s="450"/>
      <c r="J88" s="450"/>
      <c r="K88" s="450"/>
      <c r="L88" s="450"/>
      <c r="M88" s="450"/>
      <c r="V88" s="423" t="e">
        <f>#REF!+D88</f>
        <v>#REF!</v>
      </c>
    </row>
    <row r="89" s="421" customFormat="1" ht="18.75" customHeight="1" spans="1:22">
      <c r="A89" s="453" t="s">
        <v>230</v>
      </c>
      <c r="B89" s="416" t="s">
        <v>231</v>
      </c>
      <c r="C89" s="416"/>
      <c r="D89" s="454">
        <v>0</v>
      </c>
      <c r="E89" s="455"/>
      <c r="F89" s="449"/>
      <c r="G89" s="450"/>
      <c r="H89" s="450"/>
      <c r="I89" s="450"/>
      <c r="J89" s="450"/>
      <c r="K89" s="450"/>
      <c r="L89" s="450"/>
      <c r="M89" s="450"/>
      <c r="V89" s="423" t="e">
        <f>#REF!+D89</f>
        <v>#REF!</v>
      </c>
    </row>
    <row r="90" s="420" customFormat="1" ht="18.75" customHeight="1" spans="1:22">
      <c r="A90" s="445" t="s">
        <v>232</v>
      </c>
      <c r="B90" s="452" t="s">
        <v>233</v>
      </c>
      <c r="C90" s="452"/>
      <c r="D90" s="447">
        <v>0</v>
      </c>
      <c r="E90" s="448"/>
      <c r="F90" s="449"/>
      <c r="G90" s="450"/>
      <c r="H90" s="450"/>
      <c r="I90" s="450"/>
      <c r="J90" s="450"/>
      <c r="K90" s="450"/>
      <c r="L90" s="450"/>
      <c r="M90" s="450"/>
      <c r="N90" s="421"/>
      <c r="O90" s="421"/>
      <c r="P90" s="421"/>
      <c r="Q90" s="421"/>
      <c r="V90" s="456" t="e">
        <f>#REF!+D90</f>
        <v>#REF!</v>
      </c>
    </row>
    <row r="91" s="421" customFormat="1" ht="18.75" customHeight="1" spans="1:22">
      <c r="A91" s="453" t="s">
        <v>234</v>
      </c>
      <c r="B91" s="416" t="s">
        <v>200</v>
      </c>
      <c r="C91" s="416"/>
      <c r="D91" s="454">
        <v>0</v>
      </c>
      <c r="E91" s="455"/>
      <c r="F91" s="449"/>
      <c r="G91" s="450"/>
      <c r="H91" s="450"/>
      <c r="I91" s="450"/>
      <c r="J91" s="450"/>
      <c r="K91" s="450"/>
      <c r="L91" s="450"/>
      <c r="M91" s="450"/>
      <c r="V91" s="423" t="e">
        <f>#REF!+D91</f>
        <v>#REF!</v>
      </c>
    </row>
    <row r="92" s="420" customFormat="1" ht="18.75" customHeight="1" spans="1:22">
      <c r="A92" s="445" t="s">
        <v>235</v>
      </c>
      <c r="B92" s="452" t="s">
        <v>113</v>
      </c>
      <c r="C92" s="452"/>
      <c r="D92" s="447">
        <v>0</v>
      </c>
      <c r="E92" s="448"/>
      <c r="F92" s="449"/>
      <c r="G92" s="450"/>
      <c r="H92" s="450"/>
      <c r="I92" s="450"/>
      <c r="J92" s="450"/>
      <c r="K92" s="450"/>
      <c r="L92" s="450"/>
      <c r="M92" s="450"/>
      <c r="N92" s="421"/>
      <c r="O92" s="421"/>
      <c r="P92" s="421"/>
      <c r="Q92" s="421"/>
      <c r="V92" s="456" t="e">
        <f>#REF!+D92</f>
        <v>#REF!</v>
      </c>
    </row>
    <row r="93" s="421" customFormat="1" ht="18.75" customHeight="1" spans="1:22">
      <c r="A93" s="453" t="s">
        <v>236</v>
      </c>
      <c r="B93" s="416" t="s">
        <v>237</v>
      </c>
      <c r="C93" s="416"/>
      <c r="D93" s="454">
        <v>0</v>
      </c>
      <c r="E93" s="455"/>
      <c r="F93" s="449"/>
      <c r="G93" s="450"/>
      <c r="H93" s="450"/>
      <c r="I93" s="450"/>
      <c r="J93" s="450"/>
      <c r="K93" s="450"/>
      <c r="L93" s="450"/>
      <c r="M93" s="450"/>
      <c r="V93" s="423" t="e">
        <f>#REF!+D93</f>
        <v>#REF!</v>
      </c>
    </row>
    <row r="94" s="420" customFormat="1" ht="18.75" customHeight="1" spans="1:22">
      <c r="A94" s="445" t="s">
        <v>238</v>
      </c>
      <c r="B94" s="452" t="s">
        <v>239</v>
      </c>
      <c r="C94" s="452"/>
      <c r="D94" s="447">
        <v>0</v>
      </c>
      <c r="E94" s="448"/>
      <c r="F94" s="449"/>
      <c r="G94" s="450"/>
      <c r="H94" s="450"/>
      <c r="I94" s="450"/>
      <c r="J94" s="450"/>
      <c r="K94" s="450"/>
      <c r="L94" s="450"/>
      <c r="M94" s="450"/>
      <c r="N94" s="421"/>
      <c r="O94" s="421"/>
      <c r="P94" s="421"/>
      <c r="Q94" s="421"/>
      <c r="V94" s="456" t="e">
        <f>#REF!+D94</f>
        <v>#REF!</v>
      </c>
    </row>
    <row r="95" s="420" customFormat="1" ht="18.75" customHeight="1" spans="1:22">
      <c r="A95" s="445" t="s">
        <v>240</v>
      </c>
      <c r="B95" s="451" t="s">
        <v>95</v>
      </c>
      <c r="C95" s="451"/>
      <c r="D95" s="447">
        <v>0</v>
      </c>
      <c r="E95" s="448"/>
      <c r="F95" s="449"/>
      <c r="G95" s="450"/>
      <c r="H95" s="450"/>
      <c r="I95" s="450"/>
      <c r="J95" s="450"/>
      <c r="K95" s="450"/>
      <c r="L95" s="450"/>
      <c r="M95" s="450"/>
      <c r="N95" s="421"/>
      <c r="O95" s="421"/>
      <c r="P95" s="421"/>
      <c r="Q95" s="421"/>
      <c r="V95" s="456" t="e">
        <f>#REF!+D95</f>
        <v>#REF!</v>
      </c>
    </row>
    <row r="96" s="421" customFormat="1" ht="18.75" customHeight="1" spans="1:22">
      <c r="A96" s="453" t="s">
        <v>241</v>
      </c>
      <c r="B96" s="416" t="s">
        <v>97</v>
      </c>
      <c r="C96" s="416"/>
      <c r="D96" s="454">
        <v>0</v>
      </c>
      <c r="E96" s="455"/>
      <c r="F96" s="449"/>
      <c r="G96" s="450"/>
      <c r="H96" s="450"/>
      <c r="I96" s="450"/>
      <c r="J96" s="450"/>
      <c r="K96" s="450"/>
      <c r="L96" s="450"/>
      <c r="M96" s="450"/>
      <c r="V96" s="423" t="e">
        <f>#REF!+D96</f>
        <v>#REF!</v>
      </c>
    </row>
    <row r="97" s="421" customFormat="1" ht="18.75" customHeight="1" spans="1:22">
      <c r="A97" s="453" t="s">
        <v>242</v>
      </c>
      <c r="B97" s="416" t="s">
        <v>99</v>
      </c>
      <c r="C97" s="416"/>
      <c r="D97" s="454">
        <v>0</v>
      </c>
      <c r="E97" s="455"/>
      <c r="F97" s="449"/>
      <c r="G97" s="450"/>
      <c r="H97" s="450"/>
      <c r="I97" s="450"/>
      <c r="J97" s="450"/>
      <c r="K97" s="450"/>
      <c r="L97" s="450"/>
      <c r="M97" s="450"/>
      <c r="V97" s="423" t="e">
        <f>#REF!+D97</f>
        <v>#REF!</v>
      </c>
    </row>
    <row r="98" s="421" customFormat="1" ht="18.75" customHeight="1" spans="1:22">
      <c r="A98" s="453" t="s">
        <v>245</v>
      </c>
      <c r="B98" s="416" t="s">
        <v>246</v>
      </c>
      <c r="C98" s="416"/>
      <c r="D98" s="454">
        <v>0</v>
      </c>
      <c r="E98" s="455"/>
      <c r="F98" s="449"/>
      <c r="G98" s="450"/>
      <c r="H98" s="450"/>
      <c r="I98" s="450"/>
      <c r="J98" s="450"/>
      <c r="K98" s="450"/>
      <c r="L98" s="450"/>
      <c r="M98" s="450"/>
      <c r="V98" s="423" t="e">
        <f>#REF!+D98</f>
        <v>#REF!</v>
      </c>
    </row>
    <row r="99" s="421" customFormat="1" ht="18.75" customHeight="1" spans="1:22">
      <c r="A99" s="453" t="s">
        <v>247</v>
      </c>
      <c r="B99" s="416" t="s">
        <v>2694</v>
      </c>
      <c r="C99" s="416"/>
      <c r="D99" s="454">
        <v>0</v>
      </c>
      <c r="E99" s="455"/>
      <c r="F99" s="449"/>
      <c r="G99" s="450"/>
      <c r="H99" s="450"/>
      <c r="I99" s="450"/>
      <c r="J99" s="450"/>
      <c r="K99" s="450"/>
      <c r="L99" s="450"/>
      <c r="M99" s="450"/>
      <c r="V99" s="423" t="e">
        <f>#REF!+D99</f>
        <v>#REF!</v>
      </c>
    </row>
    <row r="100" s="421" customFormat="1" ht="18.75" customHeight="1" spans="1:22">
      <c r="A100" s="453" t="s">
        <v>249</v>
      </c>
      <c r="B100" s="416" t="s">
        <v>200</v>
      </c>
      <c r="C100" s="416"/>
      <c r="D100" s="454">
        <v>0</v>
      </c>
      <c r="E100" s="455"/>
      <c r="F100" s="449"/>
      <c r="G100" s="450"/>
      <c r="H100" s="450"/>
      <c r="I100" s="450"/>
      <c r="J100" s="450"/>
      <c r="K100" s="450"/>
      <c r="L100" s="450"/>
      <c r="M100" s="450"/>
      <c r="V100" s="423" t="e">
        <f>#REF!+D100</f>
        <v>#REF!</v>
      </c>
    </row>
    <row r="101" s="421" customFormat="1" ht="18.75" customHeight="1" spans="1:22">
      <c r="A101" s="453" t="s">
        <v>2695</v>
      </c>
      <c r="B101" s="416" t="s">
        <v>2696</v>
      </c>
      <c r="C101" s="416"/>
      <c r="D101" s="454">
        <v>0</v>
      </c>
      <c r="E101" s="455"/>
      <c r="F101" s="449"/>
      <c r="G101" s="450"/>
      <c r="H101" s="450"/>
      <c r="I101" s="450"/>
      <c r="J101" s="450"/>
      <c r="K101" s="450"/>
      <c r="L101" s="450"/>
      <c r="M101" s="450"/>
      <c r="V101" s="423" t="e">
        <f>#REF!+D101</f>
        <v>#REF!</v>
      </c>
    </row>
    <row r="102" s="421" customFormat="1" ht="18.75" customHeight="1" spans="1:22">
      <c r="A102" s="453" t="s">
        <v>2697</v>
      </c>
      <c r="B102" s="416" t="s">
        <v>2698</v>
      </c>
      <c r="C102" s="416"/>
      <c r="D102" s="454">
        <v>0</v>
      </c>
      <c r="E102" s="455"/>
      <c r="F102" s="449"/>
      <c r="G102" s="450"/>
      <c r="H102" s="450"/>
      <c r="I102" s="450"/>
      <c r="J102" s="450"/>
      <c r="K102" s="450"/>
      <c r="L102" s="450"/>
      <c r="M102" s="450"/>
      <c r="V102" s="423" t="e">
        <f>#REF!+D102</f>
        <v>#REF!</v>
      </c>
    </row>
    <row r="103" s="421" customFormat="1" ht="18.75" customHeight="1" spans="1:22">
      <c r="A103" s="453" t="s">
        <v>2699</v>
      </c>
      <c r="B103" s="416" t="s">
        <v>2700</v>
      </c>
      <c r="C103" s="416"/>
      <c r="D103" s="454">
        <v>0</v>
      </c>
      <c r="E103" s="455"/>
      <c r="F103" s="449"/>
      <c r="G103" s="450"/>
      <c r="H103" s="450"/>
      <c r="I103" s="450"/>
      <c r="J103" s="450"/>
      <c r="K103" s="450"/>
      <c r="L103" s="450"/>
      <c r="M103" s="450"/>
      <c r="V103" s="423" t="e">
        <f>#REF!+D103</f>
        <v>#REF!</v>
      </c>
    </row>
    <row r="104" s="420" customFormat="1" ht="18.75" customHeight="1" spans="1:22">
      <c r="A104" s="445" t="s">
        <v>2701</v>
      </c>
      <c r="B104" s="452" t="s">
        <v>2702</v>
      </c>
      <c r="C104" s="452"/>
      <c r="D104" s="447">
        <v>0</v>
      </c>
      <c r="E104" s="448"/>
      <c r="F104" s="449"/>
      <c r="G104" s="450"/>
      <c r="H104" s="450"/>
      <c r="I104" s="450"/>
      <c r="J104" s="450"/>
      <c r="K104" s="450"/>
      <c r="L104" s="450"/>
      <c r="M104" s="450"/>
      <c r="N104" s="421"/>
      <c r="O104" s="421"/>
      <c r="P104" s="421"/>
      <c r="Q104" s="421"/>
      <c r="V104" s="456" t="e">
        <f>#REF!+D104</f>
        <v>#REF!</v>
      </c>
    </row>
    <row r="105" s="420" customFormat="1" ht="18.75" customHeight="1" spans="1:22">
      <c r="A105" s="445" t="s">
        <v>250</v>
      </c>
      <c r="B105" s="451" t="s">
        <v>113</v>
      </c>
      <c r="C105" s="451"/>
      <c r="D105" s="447">
        <v>0</v>
      </c>
      <c r="E105" s="448"/>
      <c r="F105" s="449"/>
      <c r="G105" s="450"/>
      <c r="H105" s="450"/>
      <c r="I105" s="450"/>
      <c r="J105" s="450"/>
      <c r="K105" s="450"/>
      <c r="L105" s="450"/>
      <c r="M105" s="450"/>
      <c r="N105" s="421"/>
      <c r="O105" s="421"/>
      <c r="P105" s="421"/>
      <c r="Q105" s="421"/>
      <c r="V105" s="456" t="e">
        <f>#REF!+D105</f>
        <v>#REF!</v>
      </c>
    </row>
    <row r="106" s="420" customFormat="1" ht="18.75" customHeight="1" spans="1:22">
      <c r="A106" s="445" t="s">
        <v>251</v>
      </c>
      <c r="B106" s="452" t="s">
        <v>252</v>
      </c>
      <c r="C106" s="452"/>
      <c r="D106" s="447">
        <v>0</v>
      </c>
      <c r="E106" s="448"/>
      <c r="F106" s="449"/>
      <c r="G106" s="450"/>
      <c r="H106" s="450"/>
      <c r="I106" s="450"/>
      <c r="J106" s="450"/>
      <c r="K106" s="450"/>
      <c r="L106" s="450"/>
      <c r="M106" s="450"/>
      <c r="N106" s="421"/>
      <c r="O106" s="421"/>
      <c r="P106" s="421"/>
      <c r="Q106" s="421"/>
      <c r="V106" s="456" t="e">
        <f>#REF!+D106</f>
        <v>#REF!</v>
      </c>
    </row>
    <row r="107" s="420" customFormat="1" ht="18.75" customHeight="1" spans="1:22">
      <c r="A107" s="445" t="s">
        <v>253</v>
      </c>
      <c r="B107" s="452" t="s">
        <v>254</v>
      </c>
      <c r="C107" s="452">
        <v>705</v>
      </c>
      <c r="D107" s="447">
        <v>1185</v>
      </c>
      <c r="E107" s="448"/>
      <c r="F107" s="449"/>
      <c r="G107" s="450"/>
      <c r="H107" s="450"/>
      <c r="I107" s="450"/>
      <c r="J107" s="450"/>
      <c r="K107" s="450">
        <v>1185</v>
      </c>
      <c r="L107" s="450"/>
      <c r="M107" s="450"/>
      <c r="N107" s="421"/>
      <c r="O107" s="421"/>
      <c r="P107" s="421"/>
      <c r="Q107" s="421"/>
      <c r="V107" s="456" t="e">
        <f>#REF!+D107</f>
        <v>#REF!</v>
      </c>
    </row>
    <row r="108" s="421" customFormat="1" ht="18.75" customHeight="1" spans="1:22">
      <c r="A108" s="453" t="s">
        <v>255</v>
      </c>
      <c r="B108" s="416" t="s">
        <v>95</v>
      </c>
      <c r="C108" s="416">
        <v>340</v>
      </c>
      <c r="D108" s="454">
        <v>316</v>
      </c>
      <c r="E108" s="455"/>
      <c r="F108" s="449"/>
      <c r="G108" s="450"/>
      <c r="H108" s="450"/>
      <c r="I108" s="450"/>
      <c r="J108" s="450"/>
      <c r="K108" s="450">
        <v>316</v>
      </c>
      <c r="L108" s="450"/>
      <c r="M108" s="450"/>
      <c r="V108" s="423" t="e">
        <f>#REF!+D108</f>
        <v>#REF!</v>
      </c>
    </row>
    <row r="109" s="421" customFormat="1" ht="18.75" customHeight="1" spans="1:22">
      <c r="A109" s="453" t="s">
        <v>256</v>
      </c>
      <c r="B109" s="416" t="s">
        <v>97</v>
      </c>
      <c r="C109" s="416"/>
      <c r="D109" s="454">
        <v>0</v>
      </c>
      <c r="E109" s="455"/>
      <c r="F109" s="449"/>
      <c r="G109" s="450"/>
      <c r="H109" s="450"/>
      <c r="I109" s="450"/>
      <c r="J109" s="450"/>
      <c r="K109" s="450"/>
      <c r="L109" s="450"/>
      <c r="M109" s="450"/>
      <c r="V109" s="423" t="e">
        <f>#REF!+D109</f>
        <v>#REF!</v>
      </c>
    </row>
    <row r="110" s="421" customFormat="1" ht="18.75" customHeight="1" spans="1:22">
      <c r="A110" s="453" t="s">
        <v>257</v>
      </c>
      <c r="B110" s="416" t="s">
        <v>99</v>
      </c>
      <c r="C110" s="416"/>
      <c r="D110" s="454">
        <v>0</v>
      </c>
      <c r="E110" s="455"/>
      <c r="F110" s="449"/>
      <c r="G110" s="450"/>
      <c r="H110" s="450"/>
      <c r="I110" s="450"/>
      <c r="J110" s="450"/>
      <c r="K110" s="450"/>
      <c r="L110" s="450"/>
      <c r="M110" s="450"/>
      <c r="V110" s="423" t="e">
        <f>#REF!+D110</f>
        <v>#REF!</v>
      </c>
    </row>
    <row r="111" s="420" customFormat="1" ht="18.75" customHeight="1" spans="1:22">
      <c r="A111" s="445" t="s">
        <v>258</v>
      </c>
      <c r="B111" s="452" t="s">
        <v>259</v>
      </c>
      <c r="C111" s="452"/>
      <c r="D111" s="447">
        <v>0</v>
      </c>
      <c r="E111" s="448"/>
      <c r="F111" s="449"/>
      <c r="G111" s="450"/>
      <c r="H111" s="450"/>
      <c r="I111" s="450"/>
      <c r="J111" s="450"/>
      <c r="K111" s="450"/>
      <c r="L111" s="450"/>
      <c r="M111" s="450"/>
      <c r="N111" s="421"/>
      <c r="O111" s="421"/>
      <c r="P111" s="421"/>
      <c r="Q111" s="421"/>
      <c r="V111" s="456" t="e">
        <f>#REF!+D111</f>
        <v>#REF!</v>
      </c>
    </row>
    <row r="112" s="421" customFormat="1" ht="18.75" customHeight="1" spans="1:22">
      <c r="A112" s="453" t="s">
        <v>260</v>
      </c>
      <c r="B112" s="416" t="s">
        <v>261</v>
      </c>
      <c r="C112" s="416"/>
      <c r="D112" s="454">
        <v>0</v>
      </c>
      <c r="E112" s="455"/>
      <c r="F112" s="449"/>
      <c r="G112" s="450"/>
      <c r="H112" s="450"/>
      <c r="I112" s="450"/>
      <c r="J112" s="450"/>
      <c r="K112" s="450"/>
      <c r="L112" s="450"/>
      <c r="M112" s="450"/>
      <c r="V112" s="423" t="e">
        <f>#REF!+D112</f>
        <v>#REF!</v>
      </c>
    </row>
    <row r="113" s="420" customFormat="1" ht="18.75" customHeight="1" spans="1:22">
      <c r="A113" s="445" t="s">
        <v>264</v>
      </c>
      <c r="B113" s="452" t="s">
        <v>265</v>
      </c>
      <c r="C113" s="452"/>
      <c r="D113" s="447">
        <v>0</v>
      </c>
      <c r="E113" s="448"/>
      <c r="F113" s="449"/>
      <c r="G113" s="450"/>
      <c r="H113" s="450"/>
      <c r="I113" s="450"/>
      <c r="J113" s="450"/>
      <c r="K113" s="450"/>
      <c r="L113" s="450"/>
      <c r="M113" s="450"/>
      <c r="N113" s="421"/>
      <c r="O113" s="421"/>
      <c r="P113" s="421"/>
      <c r="Q113" s="421"/>
      <c r="V113" s="456" t="e">
        <f>#REF!+D113</f>
        <v>#REF!</v>
      </c>
    </row>
    <row r="114" s="421" customFormat="1" ht="18.75" customHeight="1" spans="1:22">
      <c r="A114" s="453" t="s">
        <v>266</v>
      </c>
      <c r="B114" s="416" t="s">
        <v>267</v>
      </c>
      <c r="C114" s="416"/>
      <c r="D114" s="454">
        <v>0</v>
      </c>
      <c r="E114" s="455"/>
      <c r="F114" s="449"/>
      <c r="G114" s="450"/>
      <c r="H114" s="450"/>
      <c r="I114" s="450"/>
      <c r="J114" s="450"/>
      <c r="K114" s="450"/>
      <c r="L114" s="450"/>
      <c r="M114" s="450"/>
      <c r="V114" s="423" t="e">
        <f>#REF!+D114</f>
        <v>#REF!</v>
      </c>
    </row>
    <row r="115" s="420" customFormat="1" ht="18.75" customHeight="1" spans="1:22">
      <c r="A115" s="445" t="s">
        <v>276</v>
      </c>
      <c r="B115" s="452" t="s">
        <v>113</v>
      </c>
      <c r="C115" s="452"/>
      <c r="D115" s="447">
        <v>0</v>
      </c>
      <c r="E115" s="448"/>
      <c r="F115" s="449"/>
      <c r="G115" s="450"/>
      <c r="H115" s="450"/>
      <c r="I115" s="450"/>
      <c r="J115" s="450"/>
      <c r="K115" s="450"/>
      <c r="L115" s="450"/>
      <c r="M115" s="450"/>
      <c r="N115" s="421"/>
      <c r="O115" s="421"/>
      <c r="P115" s="421"/>
      <c r="Q115" s="421"/>
      <c r="V115" s="456" t="e">
        <f>#REF!+D115</f>
        <v>#REF!</v>
      </c>
    </row>
    <row r="116" s="421" customFormat="1" ht="18.75" customHeight="1" spans="1:22">
      <c r="A116" s="453" t="s">
        <v>277</v>
      </c>
      <c r="B116" s="416" t="s">
        <v>278</v>
      </c>
      <c r="C116" s="416" t="s">
        <v>2703</v>
      </c>
      <c r="D116" s="454">
        <v>869</v>
      </c>
      <c r="E116" s="455"/>
      <c r="F116" s="449"/>
      <c r="G116" s="450"/>
      <c r="H116" s="450"/>
      <c r="I116" s="450"/>
      <c r="J116" s="450"/>
      <c r="K116" s="450">
        <v>869</v>
      </c>
      <c r="L116" s="450"/>
      <c r="M116" s="450"/>
      <c r="V116" s="423" t="e">
        <f>#REF!+D116</f>
        <v>#REF!</v>
      </c>
    </row>
    <row r="117" s="421" customFormat="1" ht="18.75" customHeight="1" spans="1:22">
      <c r="A117" s="453" t="s">
        <v>279</v>
      </c>
      <c r="B117" s="416" t="s">
        <v>280</v>
      </c>
      <c r="C117" s="416" t="s">
        <v>2704</v>
      </c>
      <c r="D117" s="454">
        <v>221</v>
      </c>
      <c r="E117" s="455"/>
      <c r="F117" s="449"/>
      <c r="G117" s="450"/>
      <c r="H117" s="450"/>
      <c r="I117" s="450"/>
      <c r="J117" s="450"/>
      <c r="K117" s="450">
        <v>221</v>
      </c>
      <c r="L117" s="450"/>
      <c r="M117" s="450"/>
      <c r="V117" s="423" t="e">
        <f>#REF!+D117</f>
        <v>#REF!</v>
      </c>
    </row>
    <row r="118" s="420" customFormat="1" ht="18.75" customHeight="1" spans="1:22">
      <c r="A118" s="445" t="s">
        <v>281</v>
      </c>
      <c r="B118" s="452" t="s">
        <v>95</v>
      </c>
      <c r="C118" s="452" t="s">
        <v>2705</v>
      </c>
      <c r="D118" s="447">
        <v>196</v>
      </c>
      <c r="E118" s="448"/>
      <c r="F118" s="449"/>
      <c r="G118" s="450"/>
      <c r="H118" s="450"/>
      <c r="I118" s="450"/>
      <c r="J118" s="450"/>
      <c r="K118" s="450">
        <v>196</v>
      </c>
      <c r="L118" s="450"/>
      <c r="M118" s="450"/>
      <c r="N118" s="421"/>
      <c r="O118" s="421"/>
      <c r="P118" s="421"/>
      <c r="Q118" s="421"/>
      <c r="V118" s="456" t="e">
        <f>#REF!+D118</f>
        <v>#REF!</v>
      </c>
    </row>
    <row r="119" s="420" customFormat="1" ht="18.75" customHeight="1" spans="1:22">
      <c r="A119" s="445" t="s">
        <v>282</v>
      </c>
      <c r="B119" s="452" t="s">
        <v>97</v>
      </c>
      <c r="C119" s="452"/>
      <c r="D119" s="447">
        <v>0</v>
      </c>
      <c r="E119" s="448"/>
      <c r="F119" s="449"/>
      <c r="G119" s="450"/>
      <c r="H119" s="450"/>
      <c r="I119" s="450"/>
      <c r="J119" s="450"/>
      <c r="K119" s="450"/>
      <c r="L119" s="450"/>
      <c r="M119" s="450"/>
      <c r="N119" s="421"/>
      <c r="O119" s="421"/>
      <c r="P119" s="421"/>
      <c r="Q119" s="421"/>
      <c r="V119" s="456" t="e">
        <f>#REF!+D119</f>
        <v>#REF!</v>
      </c>
    </row>
    <row r="120" s="420" customFormat="1" ht="18.75" customHeight="1" spans="1:22">
      <c r="A120" s="445" t="s">
        <v>283</v>
      </c>
      <c r="B120" s="451" t="s">
        <v>99</v>
      </c>
      <c r="C120" s="451"/>
      <c r="D120" s="447">
        <v>0</v>
      </c>
      <c r="E120" s="448"/>
      <c r="F120" s="449"/>
      <c r="G120" s="450"/>
      <c r="H120" s="450"/>
      <c r="I120" s="450"/>
      <c r="J120" s="450"/>
      <c r="K120" s="450"/>
      <c r="L120" s="450"/>
      <c r="M120" s="450"/>
      <c r="N120" s="421"/>
      <c r="O120" s="421"/>
      <c r="P120" s="421"/>
      <c r="Q120" s="421"/>
      <c r="V120" s="456" t="e">
        <f>#REF!+D120</f>
        <v>#REF!</v>
      </c>
    </row>
    <row r="121" s="420" customFormat="1" ht="18.75" customHeight="1" spans="1:22">
      <c r="A121" s="445" t="s">
        <v>284</v>
      </c>
      <c r="B121" s="452" t="s">
        <v>285</v>
      </c>
      <c r="C121" s="452"/>
      <c r="D121" s="447">
        <v>0</v>
      </c>
      <c r="E121" s="448"/>
      <c r="F121" s="449"/>
      <c r="G121" s="450"/>
      <c r="H121" s="450"/>
      <c r="I121" s="450"/>
      <c r="J121" s="450"/>
      <c r="K121" s="450"/>
      <c r="L121" s="450"/>
      <c r="M121" s="450"/>
      <c r="N121" s="421"/>
      <c r="O121" s="421"/>
      <c r="P121" s="421"/>
      <c r="Q121" s="421"/>
      <c r="V121" s="456" t="e">
        <f>#REF!+D121</f>
        <v>#REF!</v>
      </c>
    </row>
    <row r="122" s="420" customFormat="1" ht="18.75" customHeight="1" spans="1:22">
      <c r="A122" s="445" t="s">
        <v>286</v>
      </c>
      <c r="B122" s="452" t="s">
        <v>287</v>
      </c>
      <c r="C122" s="452"/>
      <c r="D122" s="447">
        <v>11</v>
      </c>
      <c r="E122" s="448"/>
      <c r="F122" s="449"/>
      <c r="G122" s="450"/>
      <c r="H122" s="450"/>
      <c r="I122" s="450"/>
      <c r="J122" s="450"/>
      <c r="K122" s="450">
        <v>11</v>
      </c>
      <c r="L122" s="450"/>
      <c r="M122" s="450"/>
      <c r="N122" s="421"/>
      <c r="O122" s="421"/>
      <c r="P122" s="421"/>
      <c r="Q122" s="421"/>
      <c r="V122" s="456" t="e">
        <f>#REF!+D122</f>
        <v>#REF!</v>
      </c>
    </row>
    <row r="123" s="421" customFormat="1" ht="18.75" customHeight="1" spans="1:22">
      <c r="A123" s="453" t="s">
        <v>288</v>
      </c>
      <c r="B123" s="416" t="s">
        <v>289</v>
      </c>
      <c r="C123" s="416"/>
      <c r="D123" s="454">
        <v>0</v>
      </c>
      <c r="E123" s="455"/>
      <c r="F123" s="449"/>
      <c r="G123" s="450"/>
      <c r="H123" s="450"/>
      <c r="I123" s="450"/>
      <c r="J123" s="450"/>
      <c r="K123" s="450"/>
      <c r="L123" s="450"/>
      <c r="M123" s="450"/>
      <c r="V123" s="423" t="e">
        <f>#REF!+D123</f>
        <v>#REF!</v>
      </c>
    </row>
    <row r="124" s="420" customFormat="1" ht="18.75" customHeight="1" spans="1:22">
      <c r="A124" s="445" t="s">
        <v>290</v>
      </c>
      <c r="B124" s="452" t="s">
        <v>113</v>
      </c>
      <c r="C124" s="452"/>
      <c r="D124" s="447">
        <v>0</v>
      </c>
      <c r="E124" s="448"/>
      <c r="F124" s="449"/>
      <c r="G124" s="450"/>
      <c r="H124" s="450"/>
      <c r="I124" s="450"/>
      <c r="J124" s="450"/>
      <c r="K124" s="450"/>
      <c r="L124" s="450"/>
      <c r="M124" s="450"/>
      <c r="N124" s="421"/>
      <c r="O124" s="421"/>
      <c r="P124" s="421"/>
      <c r="Q124" s="421"/>
      <c r="V124" s="456" t="e">
        <f>#REF!+D124</f>
        <v>#REF!</v>
      </c>
    </row>
    <row r="125" s="421" customFormat="1" ht="18.75" customHeight="1" spans="1:22">
      <c r="A125" s="453" t="s">
        <v>291</v>
      </c>
      <c r="B125" s="416" t="s">
        <v>292</v>
      </c>
      <c r="C125" s="416" t="s">
        <v>2706</v>
      </c>
      <c r="D125" s="454">
        <v>14</v>
      </c>
      <c r="E125" s="455"/>
      <c r="F125" s="449"/>
      <c r="G125" s="450"/>
      <c r="H125" s="450"/>
      <c r="I125" s="450"/>
      <c r="J125" s="450"/>
      <c r="K125" s="450">
        <v>14</v>
      </c>
      <c r="L125" s="450"/>
      <c r="M125" s="450"/>
      <c r="V125" s="423" t="e">
        <f>#REF!+D125</f>
        <v>#REF!</v>
      </c>
    </row>
    <row r="126" s="421" customFormat="1" ht="18.75" customHeight="1" spans="1:22">
      <c r="A126" s="453" t="s">
        <v>293</v>
      </c>
      <c r="B126" s="416" t="s">
        <v>294</v>
      </c>
      <c r="C126" s="416" t="s">
        <v>2707</v>
      </c>
      <c r="D126" s="454">
        <v>449</v>
      </c>
      <c r="E126" s="455"/>
      <c r="F126" s="449"/>
      <c r="G126" s="450"/>
      <c r="H126" s="450"/>
      <c r="I126" s="450"/>
      <c r="J126" s="450"/>
      <c r="K126" s="450">
        <v>449</v>
      </c>
      <c r="L126" s="450"/>
      <c r="M126" s="450"/>
      <c r="V126" s="423" t="e">
        <f>#REF!+D126</f>
        <v>#REF!</v>
      </c>
    </row>
    <row r="127" s="420" customFormat="1" ht="18.75" customHeight="1" spans="1:22">
      <c r="A127" s="445" t="s">
        <v>295</v>
      </c>
      <c r="B127" s="452" t="s">
        <v>95</v>
      </c>
      <c r="C127" s="452" t="s">
        <v>1070</v>
      </c>
      <c r="D127" s="447">
        <v>221</v>
      </c>
      <c r="E127" s="448"/>
      <c r="F127" s="449"/>
      <c r="G127" s="450"/>
      <c r="H127" s="450"/>
      <c r="I127" s="450"/>
      <c r="J127" s="450"/>
      <c r="K127" s="450">
        <v>221</v>
      </c>
      <c r="L127" s="450"/>
      <c r="M127" s="450"/>
      <c r="N127" s="421"/>
      <c r="O127" s="421"/>
      <c r="P127" s="421"/>
      <c r="Q127" s="421"/>
      <c r="V127" s="456" t="e">
        <f>#REF!+D127</f>
        <v>#REF!</v>
      </c>
    </row>
    <row r="128" s="420" customFormat="1" ht="18.75" customHeight="1" spans="1:22">
      <c r="A128" s="445" t="s">
        <v>296</v>
      </c>
      <c r="B128" s="452" t="s">
        <v>97</v>
      </c>
      <c r="C128" s="452"/>
      <c r="D128" s="447">
        <v>0</v>
      </c>
      <c r="E128" s="448"/>
      <c r="F128" s="449"/>
      <c r="G128" s="450"/>
      <c r="H128" s="450"/>
      <c r="I128" s="450"/>
      <c r="J128" s="450"/>
      <c r="K128" s="450"/>
      <c r="L128" s="450"/>
      <c r="M128" s="450"/>
      <c r="N128" s="421"/>
      <c r="O128" s="421"/>
      <c r="P128" s="421"/>
      <c r="Q128" s="421"/>
      <c r="V128" s="456" t="e">
        <f>#REF!+D128</f>
        <v>#REF!</v>
      </c>
    </row>
    <row r="129" s="420" customFormat="1" ht="18.75" customHeight="1" spans="1:22">
      <c r="A129" s="445" t="s">
        <v>297</v>
      </c>
      <c r="B129" s="451" t="s">
        <v>99</v>
      </c>
      <c r="C129" s="451"/>
      <c r="D129" s="447">
        <v>0</v>
      </c>
      <c r="E129" s="448"/>
      <c r="F129" s="449"/>
      <c r="G129" s="450"/>
      <c r="H129" s="450"/>
      <c r="I129" s="450"/>
      <c r="J129" s="450"/>
      <c r="K129" s="450"/>
      <c r="L129" s="450"/>
      <c r="M129" s="450"/>
      <c r="N129" s="421"/>
      <c r="O129" s="421"/>
      <c r="P129" s="421"/>
      <c r="Q129" s="421"/>
      <c r="V129" s="456" t="e">
        <f>#REF!+D129</f>
        <v>#REF!</v>
      </c>
    </row>
    <row r="130" s="420" customFormat="1" ht="18.75" customHeight="1" spans="1:22">
      <c r="A130" s="445" t="s">
        <v>298</v>
      </c>
      <c r="B130" s="452" t="s">
        <v>299</v>
      </c>
      <c r="C130" s="452"/>
      <c r="D130" s="447">
        <v>0</v>
      </c>
      <c r="E130" s="448"/>
      <c r="F130" s="449"/>
      <c r="G130" s="450"/>
      <c r="H130" s="450"/>
      <c r="I130" s="450"/>
      <c r="J130" s="450"/>
      <c r="K130" s="450"/>
      <c r="L130" s="450"/>
      <c r="M130" s="450"/>
      <c r="N130" s="421"/>
      <c r="O130" s="421"/>
      <c r="P130" s="421"/>
      <c r="Q130" s="421"/>
      <c r="V130" s="456" t="e">
        <f>#REF!+D130</f>
        <v>#REF!</v>
      </c>
    </row>
    <row r="131" s="420" customFormat="1" ht="18.75" customHeight="1" spans="1:22">
      <c r="A131" s="445" t="s">
        <v>300</v>
      </c>
      <c r="B131" s="452" t="s">
        <v>301</v>
      </c>
      <c r="C131" s="452"/>
      <c r="D131" s="447">
        <v>0</v>
      </c>
      <c r="E131" s="448"/>
      <c r="F131" s="449"/>
      <c r="G131" s="450"/>
      <c r="H131" s="450"/>
      <c r="I131" s="450"/>
      <c r="J131" s="450"/>
      <c r="K131" s="450"/>
      <c r="L131" s="450"/>
      <c r="M131" s="450"/>
      <c r="N131" s="421"/>
      <c r="O131" s="421"/>
      <c r="P131" s="421"/>
      <c r="Q131" s="421"/>
      <c r="V131" s="456" t="e">
        <f>#REF!+D131</f>
        <v>#REF!</v>
      </c>
    </row>
    <row r="132" s="421" customFormat="1" ht="18.75" customHeight="1" spans="1:22">
      <c r="A132" s="453" t="s">
        <v>302</v>
      </c>
      <c r="B132" s="416" t="s">
        <v>303</v>
      </c>
      <c r="C132" s="416"/>
      <c r="D132" s="454">
        <v>0</v>
      </c>
      <c r="E132" s="455"/>
      <c r="F132" s="449"/>
      <c r="G132" s="450"/>
      <c r="H132" s="450"/>
      <c r="I132" s="450"/>
      <c r="J132" s="450"/>
      <c r="K132" s="450"/>
      <c r="L132" s="450"/>
      <c r="M132" s="450"/>
      <c r="V132" s="423" t="e">
        <f>#REF!+D132</f>
        <v>#REF!</v>
      </c>
    </row>
    <row r="133" s="421" customFormat="1" ht="18.75" customHeight="1" spans="1:22">
      <c r="A133" s="453" t="s">
        <v>304</v>
      </c>
      <c r="B133" s="416" t="s">
        <v>305</v>
      </c>
      <c r="C133" s="416"/>
      <c r="D133" s="454">
        <v>0</v>
      </c>
      <c r="E133" s="455"/>
      <c r="F133" s="449"/>
      <c r="G133" s="450"/>
      <c r="H133" s="450"/>
      <c r="I133" s="450"/>
      <c r="J133" s="450"/>
      <c r="K133" s="450"/>
      <c r="L133" s="450"/>
      <c r="M133" s="450"/>
      <c r="V133" s="423" t="e">
        <f>#REF!+D133</f>
        <v>#REF!</v>
      </c>
    </row>
    <row r="134" s="421" customFormat="1" ht="18.75" customHeight="1" spans="1:22">
      <c r="A134" s="453" t="s">
        <v>306</v>
      </c>
      <c r="B134" s="416" t="s">
        <v>307</v>
      </c>
      <c r="C134" s="416" t="s">
        <v>2708</v>
      </c>
      <c r="D134" s="454">
        <v>220</v>
      </c>
      <c r="E134" s="455"/>
      <c r="F134" s="449"/>
      <c r="G134" s="450"/>
      <c r="H134" s="450"/>
      <c r="I134" s="450"/>
      <c r="J134" s="450"/>
      <c r="K134" s="450">
        <v>220</v>
      </c>
      <c r="L134" s="450"/>
      <c r="M134" s="450"/>
      <c r="V134" s="423" t="e">
        <f>#REF!+D134</f>
        <v>#REF!</v>
      </c>
    </row>
    <row r="135" s="421" customFormat="1" ht="18.75" customHeight="1" spans="1:22">
      <c r="A135" s="453" t="s">
        <v>308</v>
      </c>
      <c r="B135" s="416" t="s">
        <v>113</v>
      </c>
      <c r="C135" s="416"/>
      <c r="D135" s="454">
        <v>0</v>
      </c>
      <c r="E135" s="455"/>
      <c r="F135" s="449"/>
      <c r="G135" s="450"/>
      <c r="H135" s="450"/>
      <c r="I135" s="450"/>
      <c r="J135" s="450"/>
      <c r="K135" s="450"/>
      <c r="L135" s="450"/>
      <c r="M135" s="450"/>
      <c r="V135" s="423" t="e">
        <f>#REF!+D135</f>
        <v>#REF!</v>
      </c>
    </row>
    <row r="136" s="421" customFormat="1" ht="18.75" customHeight="1" spans="1:22">
      <c r="A136" s="453" t="s">
        <v>309</v>
      </c>
      <c r="B136" s="416" t="s">
        <v>310</v>
      </c>
      <c r="C136" s="416" t="s">
        <v>2709</v>
      </c>
      <c r="D136" s="454">
        <v>8</v>
      </c>
      <c r="E136" s="455"/>
      <c r="F136" s="449"/>
      <c r="G136" s="450"/>
      <c r="H136" s="450"/>
      <c r="I136" s="450"/>
      <c r="J136" s="450"/>
      <c r="K136" s="450">
        <v>8</v>
      </c>
      <c r="L136" s="450"/>
      <c r="M136" s="450"/>
      <c r="V136" s="423" t="e">
        <f>#REF!+D136</f>
        <v>#REF!</v>
      </c>
    </row>
    <row r="137" s="420" customFormat="1" ht="18.75" customHeight="1" spans="1:22">
      <c r="A137" s="445" t="s">
        <v>311</v>
      </c>
      <c r="B137" s="452" t="s">
        <v>312</v>
      </c>
      <c r="C137" s="452"/>
      <c r="D137" s="447">
        <v>0</v>
      </c>
      <c r="E137" s="448"/>
      <c r="F137" s="449"/>
      <c r="G137" s="450"/>
      <c r="H137" s="450"/>
      <c r="I137" s="450"/>
      <c r="J137" s="450"/>
      <c r="K137" s="450"/>
      <c r="L137" s="450"/>
      <c r="M137" s="450"/>
      <c r="N137" s="421"/>
      <c r="O137" s="421"/>
      <c r="P137" s="421"/>
      <c r="Q137" s="421"/>
      <c r="V137" s="456" t="e">
        <f>#REF!+D137</f>
        <v>#REF!</v>
      </c>
    </row>
    <row r="138" s="420" customFormat="1" ht="18.75" customHeight="1" spans="1:22">
      <c r="A138" s="445" t="s">
        <v>313</v>
      </c>
      <c r="B138" s="452" t="s">
        <v>95</v>
      </c>
      <c r="C138" s="452"/>
      <c r="D138" s="447">
        <v>0</v>
      </c>
      <c r="E138" s="448"/>
      <c r="F138" s="449"/>
      <c r="G138" s="450"/>
      <c r="H138" s="450"/>
      <c r="I138" s="450"/>
      <c r="J138" s="450"/>
      <c r="K138" s="450"/>
      <c r="L138" s="450"/>
      <c r="M138" s="450"/>
      <c r="N138" s="421"/>
      <c r="O138" s="421"/>
      <c r="P138" s="421"/>
      <c r="Q138" s="421"/>
      <c r="V138" s="456" t="e">
        <f>#REF!+D138</f>
        <v>#REF!</v>
      </c>
    </row>
    <row r="139" s="420" customFormat="1" ht="18.75" customHeight="1" spans="1:22">
      <c r="A139" s="445" t="s">
        <v>314</v>
      </c>
      <c r="B139" s="452" t="s">
        <v>97</v>
      </c>
      <c r="C139" s="452"/>
      <c r="D139" s="447">
        <v>0</v>
      </c>
      <c r="E139" s="448"/>
      <c r="F139" s="449"/>
      <c r="G139" s="450"/>
      <c r="H139" s="450"/>
      <c r="I139" s="450"/>
      <c r="J139" s="450"/>
      <c r="K139" s="450"/>
      <c r="L139" s="450"/>
      <c r="M139" s="450"/>
      <c r="N139" s="421"/>
      <c r="O139" s="421"/>
      <c r="P139" s="421"/>
      <c r="Q139" s="421"/>
      <c r="V139" s="456" t="e">
        <f>#REF!+D139</f>
        <v>#REF!</v>
      </c>
    </row>
    <row r="140" s="420" customFormat="1" ht="18.75" customHeight="1" spans="1:22">
      <c r="A140" s="445" t="s">
        <v>315</v>
      </c>
      <c r="B140" s="451" t="s">
        <v>99</v>
      </c>
      <c r="C140" s="451"/>
      <c r="D140" s="447">
        <v>0</v>
      </c>
      <c r="E140" s="448"/>
      <c r="F140" s="449"/>
      <c r="G140" s="450"/>
      <c r="H140" s="450"/>
      <c r="I140" s="450"/>
      <c r="J140" s="450"/>
      <c r="K140" s="450"/>
      <c r="L140" s="450"/>
      <c r="M140" s="450"/>
      <c r="N140" s="421"/>
      <c r="O140" s="421"/>
      <c r="P140" s="421"/>
      <c r="Q140" s="421"/>
      <c r="V140" s="456" t="e">
        <f>#REF!+D140</f>
        <v>#REF!</v>
      </c>
    </row>
    <row r="141" s="420" customFormat="1" ht="18.75" customHeight="1" spans="1:22">
      <c r="A141" s="445" t="s">
        <v>316</v>
      </c>
      <c r="B141" s="452" t="s">
        <v>317</v>
      </c>
      <c r="C141" s="452"/>
      <c r="D141" s="447">
        <v>0</v>
      </c>
      <c r="E141" s="448"/>
      <c r="F141" s="449"/>
      <c r="G141" s="450"/>
      <c r="H141" s="450"/>
      <c r="I141" s="450"/>
      <c r="J141" s="450"/>
      <c r="K141" s="450"/>
      <c r="L141" s="450"/>
      <c r="M141" s="450"/>
      <c r="N141" s="421"/>
      <c r="O141" s="421"/>
      <c r="P141" s="421"/>
      <c r="Q141" s="421"/>
      <c r="V141" s="456" t="e">
        <f>#REF!+D141</f>
        <v>#REF!</v>
      </c>
    </row>
    <row r="142" s="421" customFormat="1" ht="18.75" customHeight="1" spans="1:22">
      <c r="A142" s="453" t="s">
        <v>318</v>
      </c>
      <c r="B142" s="416" t="s">
        <v>319</v>
      </c>
      <c r="C142" s="416"/>
      <c r="D142" s="454">
        <v>0</v>
      </c>
      <c r="E142" s="455"/>
      <c r="F142" s="449"/>
      <c r="G142" s="450"/>
      <c r="H142" s="450"/>
      <c r="I142" s="450"/>
      <c r="J142" s="450"/>
      <c r="K142" s="450"/>
      <c r="L142" s="450"/>
      <c r="M142" s="450"/>
      <c r="V142" s="423" t="e">
        <f>#REF!+D142</f>
        <v>#REF!</v>
      </c>
    </row>
    <row r="143" s="421" customFormat="1" ht="18.75" customHeight="1" spans="1:22">
      <c r="A143" s="453" t="s">
        <v>320</v>
      </c>
      <c r="B143" s="416" t="s">
        <v>321</v>
      </c>
      <c r="C143" s="416"/>
      <c r="D143" s="454">
        <v>0</v>
      </c>
      <c r="E143" s="455"/>
      <c r="F143" s="449"/>
      <c r="G143" s="450"/>
      <c r="H143" s="450"/>
      <c r="I143" s="450"/>
      <c r="J143" s="450"/>
      <c r="K143" s="450"/>
      <c r="L143" s="450"/>
      <c r="M143" s="450"/>
      <c r="V143" s="423" t="e">
        <f>#REF!+D143</f>
        <v>#REF!</v>
      </c>
    </row>
    <row r="144" s="421" customFormat="1" ht="18.75" customHeight="1" spans="1:22">
      <c r="A144" s="453" t="s">
        <v>322</v>
      </c>
      <c r="B144" s="416" t="s">
        <v>323</v>
      </c>
      <c r="C144" s="416"/>
      <c r="D144" s="454">
        <v>0</v>
      </c>
      <c r="E144" s="455"/>
      <c r="F144" s="449"/>
      <c r="G144" s="450"/>
      <c r="H144" s="450"/>
      <c r="I144" s="450"/>
      <c r="J144" s="450"/>
      <c r="K144" s="450"/>
      <c r="L144" s="450"/>
      <c r="M144" s="450"/>
      <c r="V144" s="423" t="e">
        <f>#REF!+D144</f>
        <v>#REF!</v>
      </c>
    </row>
    <row r="145" s="421" customFormat="1" ht="18.75" customHeight="1" spans="1:22">
      <c r="A145" s="453" t="s">
        <v>324</v>
      </c>
      <c r="B145" s="416" t="s">
        <v>325</v>
      </c>
      <c r="C145" s="416"/>
      <c r="D145" s="454">
        <v>0</v>
      </c>
      <c r="E145" s="455"/>
      <c r="F145" s="449"/>
      <c r="G145" s="450"/>
      <c r="H145" s="450"/>
      <c r="I145" s="450"/>
      <c r="J145" s="450"/>
      <c r="K145" s="450"/>
      <c r="L145" s="450"/>
      <c r="M145" s="450"/>
      <c r="V145" s="423" t="e">
        <f>#REF!+D145</f>
        <v>#REF!</v>
      </c>
    </row>
    <row r="146" s="421" customFormat="1" ht="18.75" customHeight="1" spans="1:22">
      <c r="A146" s="453" t="s">
        <v>326</v>
      </c>
      <c r="B146" s="416" t="s">
        <v>327</v>
      </c>
      <c r="C146" s="416"/>
      <c r="D146" s="454">
        <v>0</v>
      </c>
      <c r="E146" s="455"/>
      <c r="F146" s="449"/>
      <c r="G146" s="450"/>
      <c r="H146" s="450"/>
      <c r="I146" s="450"/>
      <c r="J146" s="450"/>
      <c r="K146" s="450"/>
      <c r="L146" s="450"/>
      <c r="M146" s="450"/>
      <c r="V146" s="423" t="e">
        <f>#REF!+D146</f>
        <v>#REF!</v>
      </c>
    </row>
    <row r="147" s="421" customFormat="1" ht="18.75" customHeight="1" spans="1:22">
      <c r="A147" s="453" t="s">
        <v>2710</v>
      </c>
      <c r="B147" s="416" t="s">
        <v>2711</v>
      </c>
      <c r="C147" s="416"/>
      <c r="D147" s="454">
        <v>0</v>
      </c>
      <c r="E147" s="455"/>
      <c r="F147" s="449"/>
      <c r="G147" s="450"/>
      <c r="H147" s="450"/>
      <c r="I147" s="450"/>
      <c r="J147" s="450"/>
      <c r="K147" s="450"/>
      <c r="L147" s="450"/>
      <c r="M147" s="450"/>
      <c r="V147" s="423" t="e">
        <f>#REF!+D147</f>
        <v>#REF!</v>
      </c>
    </row>
    <row r="148" s="421" customFormat="1" ht="18.75" customHeight="1" spans="1:22">
      <c r="A148" s="453" t="s">
        <v>2712</v>
      </c>
      <c r="B148" s="416" t="s">
        <v>2713</v>
      </c>
      <c r="C148" s="416"/>
      <c r="D148" s="454">
        <v>0</v>
      </c>
      <c r="E148" s="455"/>
      <c r="F148" s="449"/>
      <c r="G148" s="450"/>
      <c r="H148" s="450"/>
      <c r="I148" s="450"/>
      <c r="J148" s="450"/>
      <c r="K148" s="450"/>
      <c r="L148" s="450"/>
      <c r="M148" s="450"/>
      <c r="V148" s="423" t="e">
        <f>#REF!+D148</f>
        <v>#REF!</v>
      </c>
    </row>
    <row r="149" s="421" customFormat="1" ht="18.75" customHeight="1" spans="1:22">
      <c r="A149" s="453" t="s">
        <v>328</v>
      </c>
      <c r="B149" s="416" t="s">
        <v>113</v>
      </c>
      <c r="C149" s="416"/>
      <c r="D149" s="454">
        <v>0</v>
      </c>
      <c r="E149" s="455"/>
      <c r="F149" s="449"/>
      <c r="G149" s="450"/>
      <c r="H149" s="450"/>
      <c r="I149" s="450"/>
      <c r="J149" s="450"/>
      <c r="K149" s="450"/>
      <c r="L149" s="450"/>
      <c r="M149" s="450"/>
      <c r="V149" s="423" t="e">
        <f>#REF!+D149</f>
        <v>#REF!</v>
      </c>
    </row>
    <row r="150" s="421" customFormat="1" ht="18.75" customHeight="1" spans="1:22">
      <c r="A150" s="453" t="s">
        <v>329</v>
      </c>
      <c r="B150" s="416" t="s">
        <v>330</v>
      </c>
      <c r="C150" s="416"/>
      <c r="D150" s="454">
        <v>0</v>
      </c>
      <c r="E150" s="455"/>
      <c r="F150" s="449"/>
      <c r="G150" s="450"/>
      <c r="H150" s="450"/>
      <c r="I150" s="450"/>
      <c r="J150" s="450"/>
      <c r="K150" s="450"/>
      <c r="L150" s="450"/>
      <c r="M150" s="450"/>
      <c r="V150" s="423" t="e">
        <f>#REF!+D150</f>
        <v>#REF!</v>
      </c>
    </row>
    <row r="151" s="421" customFormat="1" ht="18.75" customHeight="1" spans="1:22">
      <c r="A151" s="453" t="s">
        <v>367</v>
      </c>
      <c r="B151" s="416" t="s">
        <v>368</v>
      </c>
      <c r="C151" s="416"/>
      <c r="D151" s="454">
        <v>0</v>
      </c>
      <c r="E151" s="455"/>
      <c r="F151" s="449"/>
      <c r="G151" s="450"/>
      <c r="H151" s="450"/>
      <c r="I151" s="450"/>
      <c r="J151" s="450"/>
      <c r="K151" s="450"/>
      <c r="L151" s="450"/>
      <c r="M151" s="450"/>
      <c r="V151" s="423" t="e">
        <f>#REF!+D151</f>
        <v>#REF!</v>
      </c>
    </row>
    <row r="152" s="420" customFormat="1" ht="18.75" customHeight="1" spans="1:22">
      <c r="A152" s="445" t="s">
        <v>369</v>
      </c>
      <c r="B152" s="451" t="s">
        <v>95</v>
      </c>
      <c r="C152" s="451"/>
      <c r="D152" s="447">
        <v>0</v>
      </c>
      <c r="E152" s="448"/>
      <c r="F152" s="449"/>
      <c r="G152" s="450"/>
      <c r="H152" s="450"/>
      <c r="I152" s="450"/>
      <c r="J152" s="450"/>
      <c r="K152" s="450"/>
      <c r="L152" s="450"/>
      <c r="M152" s="450"/>
      <c r="N152" s="421"/>
      <c r="O152" s="421"/>
      <c r="P152" s="421"/>
      <c r="Q152" s="421"/>
      <c r="V152" s="456" t="e">
        <f>#REF!+D152</f>
        <v>#REF!</v>
      </c>
    </row>
    <row r="153" s="420" customFormat="1" ht="18.75" customHeight="1" spans="1:22">
      <c r="A153" s="445" t="s">
        <v>370</v>
      </c>
      <c r="B153" s="452" t="s">
        <v>97</v>
      </c>
      <c r="C153" s="452"/>
      <c r="D153" s="447">
        <v>0</v>
      </c>
      <c r="E153" s="448"/>
      <c r="F153" s="449"/>
      <c r="G153" s="450"/>
      <c r="H153" s="450"/>
      <c r="I153" s="450"/>
      <c r="J153" s="450"/>
      <c r="K153" s="450"/>
      <c r="L153" s="450"/>
      <c r="M153" s="450"/>
      <c r="N153" s="421"/>
      <c r="O153" s="421"/>
      <c r="P153" s="421"/>
      <c r="Q153" s="421"/>
      <c r="V153" s="456" t="e">
        <f>#REF!+D153</f>
        <v>#REF!</v>
      </c>
    </row>
    <row r="154" s="420" customFormat="1" ht="18.75" customHeight="1" spans="1:22">
      <c r="A154" s="445" t="s">
        <v>371</v>
      </c>
      <c r="B154" s="452" t="s">
        <v>99</v>
      </c>
      <c r="C154" s="452"/>
      <c r="D154" s="447">
        <v>0</v>
      </c>
      <c r="E154" s="448"/>
      <c r="F154" s="449"/>
      <c r="G154" s="450"/>
      <c r="H154" s="450"/>
      <c r="I154" s="450"/>
      <c r="J154" s="450"/>
      <c r="K154" s="450"/>
      <c r="L154" s="450"/>
      <c r="M154" s="450"/>
      <c r="N154" s="421"/>
      <c r="O154" s="421"/>
      <c r="P154" s="421"/>
      <c r="Q154" s="421"/>
      <c r="V154" s="456" t="e">
        <f>#REF!+D154</f>
        <v>#REF!</v>
      </c>
    </row>
    <row r="155" s="421" customFormat="1" ht="18.75" customHeight="1" spans="1:22">
      <c r="A155" s="453" t="s">
        <v>372</v>
      </c>
      <c r="B155" s="416" t="s">
        <v>373</v>
      </c>
      <c r="C155" s="416"/>
      <c r="D155" s="454">
        <v>0</v>
      </c>
      <c r="E155" s="455"/>
      <c r="F155" s="449"/>
      <c r="G155" s="450"/>
      <c r="H155" s="450"/>
      <c r="I155" s="450"/>
      <c r="J155" s="450"/>
      <c r="K155" s="450"/>
      <c r="L155" s="450"/>
      <c r="M155" s="450"/>
      <c r="V155" s="423" t="e">
        <f>#REF!+D155</f>
        <v>#REF!</v>
      </c>
    </row>
    <row r="156" s="420" customFormat="1" ht="18.75" customHeight="1" spans="1:22">
      <c r="A156" s="445" t="s">
        <v>374</v>
      </c>
      <c r="B156" s="452" t="s">
        <v>113</v>
      </c>
      <c r="C156" s="452"/>
      <c r="D156" s="447">
        <v>0</v>
      </c>
      <c r="E156" s="448"/>
      <c r="F156" s="449"/>
      <c r="G156" s="450"/>
      <c r="H156" s="450"/>
      <c r="I156" s="450"/>
      <c r="J156" s="450"/>
      <c r="K156" s="450"/>
      <c r="L156" s="450"/>
      <c r="M156" s="450"/>
      <c r="N156" s="421"/>
      <c r="O156" s="421"/>
      <c r="P156" s="421"/>
      <c r="Q156" s="421"/>
      <c r="V156" s="456" t="e">
        <f>#REF!+D156</f>
        <v>#REF!</v>
      </c>
    </row>
    <row r="157" s="420" customFormat="1" ht="18.75" customHeight="1" spans="1:22">
      <c r="A157" s="445" t="s">
        <v>375</v>
      </c>
      <c r="B157" s="452" t="s">
        <v>376</v>
      </c>
      <c r="C157" s="452"/>
      <c r="D157" s="447">
        <v>0</v>
      </c>
      <c r="E157" s="448"/>
      <c r="F157" s="449"/>
      <c r="G157" s="450"/>
      <c r="H157" s="450"/>
      <c r="I157" s="450"/>
      <c r="J157" s="450"/>
      <c r="K157" s="450"/>
      <c r="L157" s="450"/>
      <c r="M157" s="450"/>
      <c r="N157" s="421"/>
      <c r="O157" s="421"/>
      <c r="P157" s="421"/>
      <c r="Q157" s="421"/>
      <c r="V157" s="456" t="e">
        <f>#REF!+D157</f>
        <v>#REF!</v>
      </c>
    </row>
    <row r="158" s="420" customFormat="1" ht="18.75" customHeight="1" spans="1:22">
      <c r="A158" s="445" t="s">
        <v>387</v>
      </c>
      <c r="B158" s="452" t="s">
        <v>2714</v>
      </c>
      <c r="C158" s="452"/>
      <c r="D158" s="447">
        <v>0</v>
      </c>
      <c r="E158" s="448"/>
      <c r="F158" s="449"/>
      <c r="G158" s="450"/>
      <c r="H158" s="450"/>
      <c r="I158" s="450"/>
      <c r="J158" s="450"/>
      <c r="K158" s="450"/>
      <c r="L158" s="450"/>
      <c r="M158" s="450"/>
      <c r="N158" s="421"/>
      <c r="O158" s="421"/>
      <c r="P158" s="421"/>
      <c r="Q158" s="421"/>
      <c r="V158" s="456" t="e">
        <f>#REF!+D158</f>
        <v>#REF!</v>
      </c>
    </row>
    <row r="159" s="420" customFormat="1" ht="18.75" customHeight="1" spans="1:22">
      <c r="A159" s="445" t="s">
        <v>389</v>
      </c>
      <c r="B159" s="452" t="s">
        <v>95</v>
      </c>
      <c r="C159" s="452"/>
      <c r="D159" s="447">
        <v>0</v>
      </c>
      <c r="E159" s="448"/>
      <c r="F159" s="449"/>
      <c r="G159" s="450"/>
      <c r="H159" s="450"/>
      <c r="I159" s="450"/>
      <c r="J159" s="450"/>
      <c r="K159" s="450"/>
      <c r="L159" s="450"/>
      <c r="M159" s="450"/>
      <c r="N159" s="421"/>
      <c r="O159" s="421"/>
      <c r="P159" s="421"/>
      <c r="Q159" s="421"/>
      <c r="V159" s="456" t="e">
        <f>#REF!+D159</f>
        <v>#REF!</v>
      </c>
    </row>
    <row r="160" s="420" customFormat="1" ht="18.75" customHeight="1" spans="1:22">
      <c r="A160" s="445" t="s">
        <v>390</v>
      </c>
      <c r="B160" s="452" t="s">
        <v>97</v>
      </c>
      <c r="C160" s="452"/>
      <c r="D160" s="447">
        <v>0</v>
      </c>
      <c r="E160" s="448"/>
      <c r="F160" s="449"/>
      <c r="G160" s="450"/>
      <c r="H160" s="450"/>
      <c r="I160" s="450"/>
      <c r="J160" s="450"/>
      <c r="K160" s="450"/>
      <c r="L160" s="450"/>
      <c r="M160" s="450"/>
      <c r="N160" s="421"/>
      <c r="O160" s="421"/>
      <c r="P160" s="421"/>
      <c r="Q160" s="421"/>
      <c r="V160" s="456" t="e">
        <f>#REF!+D160</f>
        <v>#REF!</v>
      </c>
    </row>
    <row r="161" s="420" customFormat="1" ht="18.75" customHeight="1" spans="1:22">
      <c r="A161" s="445" t="s">
        <v>391</v>
      </c>
      <c r="B161" s="452" t="s">
        <v>99</v>
      </c>
      <c r="C161" s="452"/>
      <c r="D161" s="447">
        <v>0</v>
      </c>
      <c r="E161" s="448"/>
      <c r="F161" s="449"/>
      <c r="G161" s="450"/>
      <c r="H161" s="450"/>
      <c r="I161" s="450"/>
      <c r="J161" s="450"/>
      <c r="K161" s="450"/>
      <c r="L161" s="450"/>
      <c r="M161" s="450"/>
      <c r="N161" s="421"/>
      <c r="O161" s="421"/>
      <c r="P161" s="421"/>
      <c r="Q161" s="421"/>
      <c r="V161" s="456" t="e">
        <f>#REF!+D161</f>
        <v>#REF!</v>
      </c>
    </row>
    <row r="162" s="420" customFormat="1" ht="18.75" customHeight="1" spans="1:22">
      <c r="A162" s="445" t="s">
        <v>392</v>
      </c>
      <c r="B162" s="451" t="s">
        <v>393</v>
      </c>
      <c r="C162" s="451"/>
      <c r="D162" s="447">
        <v>0</v>
      </c>
      <c r="E162" s="448"/>
      <c r="F162" s="449"/>
      <c r="G162" s="450"/>
      <c r="H162" s="450"/>
      <c r="I162" s="450"/>
      <c r="J162" s="450"/>
      <c r="K162" s="450"/>
      <c r="L162" s="450"/>
      <c r="M162" s="450"/>
      <c r="N162" s="421"/>
      <c r="O162" s="421"/>
      <c r="P162" s="421"/>
      <c r="Q162" s="421"/>
      <c r="V162" s="456" t="e">
        <f>#REF!+D162</f>
        <v>#REF!</v>
      </c>
    </row>
    <row r="163" s="420" customFormat="1" ht="18.75" customHeight="1" spans="1:22">
      <c r="A163" s="445" t="s">
        <v>394</v>
      </c>
      <c r="B163" s="452" t="s">
        <v>395</v>
      </c>
      <c r="C163" s="452"/>
      <c r="D163" s="447">
        <v>0</v>
      </c>
      <c r="E163" s="448"/>
      <c r="F163" s="449"/>
      <c r="G163" s="450"/>
      <c r="H163" s="450"/>
      <c r="I163" s="450"/>
      <c r="J163" s="450"/>
      <c r="K163" s="450"/>
      <c r="L163" s="450"/>
      <c r="M163" s="450"/>
      <c r="N163" s="421"/>
      <c r="O163" s="421"/>
      <c r="P163" s="421"/>
      <c r="Q163" s="421"/>
      <c r="V163" s="456" t="e">
        <f>#REF!+D163</f>
        <v>#REF!</v>
      </c>
    </row>
    <row r="164" s="420" customFormat="1" ht="18.75" customHeight="1" spans="1:22">
      <c r="A164" s="445" t="s">
        <v>398</v>
      </c>
      <c r="B164" s="452" t="s">
        <v>113</v>
      </c>
      <c r="C164" s="452"/>
      <c r="D164" s="447">
        <v>0</v>
      </c>
      <c r="E164" s="448"/>
      <c r="F164" s="449"/>
      <c r="G164" s="450"/>
      <c r="H164" s="450"/>
      <c r="I164" s="450"/>
      <c r="J164" s="450"/>
      <c r="K164" s="450"/>
      <c r="L164" s="450"/>
      <c r="M164" s="450"/>
      <c r="N164" s="421"/>
      <c r="O164" s="421"/>
      <c r="P164" s="421"/>
      <c r="Q164" s="421"/>
      <c r="V164" s="456" t="e">
        <f>#REF!+D164</f>
        <v>#REF!</v>
      </c>
    </row>
    <row r="165" s="421" customFormat="1" ht="18.75" customHeight="1" spans="1:22">
      <c r="A165" s="453" t="s">
        <v>399</v>
      </c>
      <c r="B165" s="416" t="s">
        <v>2715</v>
      </c>
      <c r="C165" s="416"/>
      <c r="D165" s="454">
        <v>0</v>
      </c>
      <c r="E165" s="455"/>
      <c r="F165" s="449"/>
      <c r="G165" s="450"/>
      <c r="H165" s="450"/>
      <c r="I165" s="450"/>
      <c r="J165" s="450"/>
      <c r="K165" s="450"/>
      <c r="L165" s="450"/>
      <c r="M165" s="450"/>
      <c r="V165" s="423" t="e">
        <f>#REF!+D165</f>
        <v>#REF!</v>
      </c>
    </row>
    <row r="166" s="421" customFormat="1" ht="18.75" customHeight="1" spans="1:22">
      <c r="A166" s="453" t="s">
        <v>401</v>
      </c>
      <c r="B166" s="416" t="s">
        <v>402</v>
      </c>
      <c r="C166" s="416"/>
      <c r="D166" s="454">
        <v>0</v>
      </c>
      <c r="E166" s="455"/>
      <c r="F166" s="449"/>
      <c r="G166" s="450"/>
      <c r="H166" s="450"/>
      <c r="I166" s="450"/>
      <c r="J166" s="450"/>
      <c r="K166" s="450"/>
      <c r="L166" s="450"/>
      <c r="M166" s="450"/>
      <c r="V166" s="423" t="e">
        <f>#REF!+D166</f>
        <v>#REF!</v>
      </c>
    </row>
    <row r="167" s="421" customFormat="1" ht="18.75" customHeight="1" spans="1:22">
      <c r="A167" s="453" t="s">
        <v>403</v>
      </c>
      <c r="B167" s="416" t="s">
        <v>95</v>
      </c>
      <c r="C167" s="416"/>
      <c r="D167" s="454">
        <v>0</v>
      </c>
      <c r="E167" s="455"/>
      <c r="F167" s="449"/>
      <c r="G167" s="450"/>
      <c r="H167" s="450"/>
      <c r="I167" s="450"/>
      <c r="J167" s="450"/>
      <c r="K167" s="450"/>
      <c r="L167" s="450"/>
      <c r="M167" s="450"/>
      <c r="V167" s="423" t="e">
        <f>#REF!+D167</f>
        <v>#REF!</v>
      </c>
    </row>
    <row r="168" s="420" customFormat="1" ht="18.75" customHeight="1" spans="1:22">
      <c r="A168" s="445" t="s">
        <v>404</v>
      </c>
      <c r="B168" s="452" t="s">
        <v>97</v>
      </c>
      <c r="C168" s="452"/>
      <c r="D168" s="447">
        <v>0</v>
      </c>
      <c r="E168" s="448"/>
      <c r="F168" s="449"/>
      <c r="G168" s="450"/>
      <c r="H168" s="450"/>
      <c r="I168" s="450"/>
      <c r="J168" s="450"/>
      <c r="K168" s="450"/>
      <c r="L168" s="450"/>
      <c r="M168" s="450"/>
      <c r="N168" s="421"/>
      <c r="O168" s="421"/>
      <c r="P168" s="421"/>
      <c r="Q168" s="421"/>
      <c r="V168" s="456" t="e">
        <f>#REF!+D168</f>
        <v>#REF!</v>
      </c>
    </row>
    <row r="169" s="420" customFormat="1" ht="18.75" customHeight="1" spans="1:22">
      <c r="A169" s="445" t="s">
        <v>405</v>
      </c>
      <c r="B169" s="452" t="s">
        <v>99</v>
      </c>
      <c r="C169" s="452"/>
      <c r="D169" s="447">
        <v>0</v>
      </c>
      <c r="E169" s="448"/>
      <c r="F169" s="449"/>
      <c r="G169" s="450"/>
      <c r="H169" s="450"/>
      <c r="I169" s="450"/>
      <c r="J169" s="450"/>
      <c r="K169" s="450"/>
      <c r="L169" s="450"/>
      <c r="M169" s="450"/>
      <c r="N169" s="421"/>
      <c r="O169" s="421"/>
      <c r="P169" s="421"/>
      <c r="Q169" s="421"/>
      <c r="V169" s="456" t="e">
        <f>#REF!+D169</f>
        <v>#REF!</v>
      </c>
    </row>
    <row r="170" s="421" customFormat="1" ht="18.75" customHeight="1" spans="1:22">
      <c r="A170" s="453" t="s">
        <v>406</v>
      </c>
      <c r="B170" s="416" t="s">
        <v>407</v>
      </c>
      <c r="C170" s="416"/>
      <c r="D170" s="454">
        <v>0</v>
      </c>
      <c r="E170" s="455"/>
      <c r="F170" s="449"/>
      <c r="G170" s="450"/>
      <c r="H170" s="450"/>
      <c r="I170" s="450"/>
      <c r="J170" s="450"/>
      <c r="K170" s="450"/>
      <c r="L170" s="450"/>
      <c r="M170" s="450"/>
      <c r="V170" s="423" t="e">
        <f>#REF!+D170</f>
        <v>#REF!</v>
      </c>
    </row>
    <row r="171" s="421" customFormat="1" ht="18.75" customHeight="1" spans="1:22">
      <c r="A171" s="453" t="s">
        <v>408</v>
      </c>
      <c r="B171" s="416" t="s">
        <v>409</v>
      </c>
      <c r="C171" s="416"/>
      <c r="D171" s="454">
        <v>0</v>
      </c>
      <c r="E171" s="455"/>
      <c r="F171" s="449"/>
      <c r="G171" s="450"/>
      <c r="H171" s="450"/>
      <c r="I171" s="450"/>
      <c r="J171" s="450"/>
      <c r="K171" s="450"/>
      <c r="L171" s="450"/>
      <c r="M171" s="450"/>
      <c r="V171" s="423" t="e">
        <f>#REF!+D171</f>
        <v>#REF!</v>
      </c>
    </row>
    <row r="172" s="421" customFormat="1" ht="18.75" customHeight="1" spans="1:22">
      <c r="A172" s="453" t="s">
        <v>410</v>
      </c>
      <c r="B172" s="416" t="s">
        <v>411</v>
      </c>
      <c r="C172" s="416"/>
      <c r="D172" s="454">
        <v>0</v>
      </c>
      <c r="E172" s="455"/>
      <c r="F172" s="449"/>
      <c r="G172" s="450"/>
      <c r="H172" s="450"/>
      <c r="I172" s="450"/>
      <c r="J172" s="450"/>
      <c r="K172" s="450"/>
      <c r="L172" s="450"/>
      <c r="M172" s="450"/>
      <c r="V172" s="423" t="e">
        <f>#REF!+D172</f>
        <v>#REF!</v>
      </c>
    </row>
    <row r="173" s="420" customFormat="1" ht="18.75" customHeight="1" spans="1:22">
      <c r="A173" s="445" t="s">
        <v>412</v>
      </c>
      <c r="B173" s="452" t="s">
        <v>95</v>
      </c>
      <c r="C173" s="452"/>
      <c r="D173" s="447">
        <v>0</v>
      </c>
      <c r="E173" s="448"/>
      <c r="F173" s="449"/>
      <c r="G173" s="450"/>
      <c r="H173" s="450"/>
      <c r="I173" s="450"/>
      <c r="J173" s="450"/>
      <c r="K173" s="450"/>
      <c r="L173" s="450"/>
      <c r="M173" s="450"/>
      <c r="N173" s="421"/>
      <c r="O173" s="421"/>
      <c r="P173" s="421"/>
      <c r="Q173" s="421"/>
      <c r="V173" s="456" t="e">
        <f>#REF!+D173</f>
        <v>#REF!</v>
      </c>
    </row>
    <row r="174" s="420" customFormat="1" ht="18.75" customHeight="1" spans="1:22">
      <c r="A174" s="445" t="s">
        <v>413</v>
      </c>
      <c r="B174" s="452" t="s">
        <v>97</v>
      </c>
      <c r="C174" s="452"/>
      <c r="D174" s="447">
        <v>0</v>
      </c>
      <c r="E174" s="448"/>
      <c r="F174" s="449"/>
      <c r="G174" s="450"/>
      <c r="H174" s="450"/>
      <c r="I174" s="450"/>
      <c r="J174" s="450"/>
      <c r="K174" s="450"/>
      <c r="L174" s="450"/>
      <c r="M174" s="450"/>
      <c r="N174" s="421"/>
      <c r="O174" s="421"/>
      <c r="P174" s="421"/>
      <c r="Q174" s="421"/>
      <c r="V174" s="456" t="e">
        <f>#REF!+D174</f>
        <v>#REF!</v>
      </c>
    </row>
    <row r="175" s="420" customFormat="1" ht="18.75" customHeight="1" spans="1:22">
      <c r="A175" s="445" t="s">
        <v>414</v>
      </c>
      <c r="B175" s="451" t="s">
        <v>99</v>
      </c>
      <c r="C175" s="451"/>
      <c r="D175" s="447">
        <v>0</v>
      </c>
      <c r="E175" s="448"/>
      <c r="F175" s="449"/>
      <c r="G175" s="450"/>
      <c r="H175" s="450"/>
      <c r="I175" s="450"/>
      <c r="J175" s="450"/>
      <c r="K175" s="450"/>
      <c r="L175" s="450"/>
      <c r="M175" s="450"/>
      <c r="N175" s="421"/>
      <c r="O175" s="421"/>
      <c r="P175" s="421"/>
      <c r="Q175" s="421"/>
      <c r="V175" s="456" t="e">
        <f>#REF!+D175</f>
        <v>#REF!</v>
      </c>
    </row>
    <row r="176" s="421" customFormat="1" ht="18.75" customHeight="1" spans="1:22">
      <c r="A176" s="453" t="s">
        <v>415</v>
      </c>
      <c r="B176" s="416" t="s">
        <v>126</v>
      </c>
      <c r="C176" s="416"/>
      <c r="D176" s="454">
        <v>0</v>
      </c>
      <c r="E176" s="455"/>
      <c r="F176" s="449"/>
      <c r="G176" s="450"/>
      <c r="H176" s="450"/>
      <c r="I176" s="450"/>
      <c r="J176" s="450"/>
      <c r="K176" s="450"/>
      <c r="L176" s="450"/>
      <c r="M176" s="450"/>
      <c r="V176" s="423" t="e">
        <f>#REF!+D176</f>
        <v>#REF!</v>
      </c>
    </row>
    <row r="177" s="421" customFormat="1" ht="18.75" customHeight="1" spans="1:22">
      <c r="A177" s="453" t="s">
        <v>416</v>
      </c>
      <c r="B177" s="416" t="s">
        <v>113</v>
      </c>
      <c r="C177" s="416"/>
      <c r="D177" s="454">
        <v>0</v>
      </c>
      <c r="E177" s="455"/>
      <c r="F177" s="449"/>
      <c r="G177" s="450"/>
      <c r="H177" s="450"/>
      <c r="I177" s="450"/>
      <c r="J177" s="450"/>
      <c r="K177" s="450"/>
      <c r="L177" s="450"/>
      <c r="M177" s="450"/>
      <c r="V177" s="423" t="e">
        <f>#REF!+D177</f>
        <v>#REF!</v>
      </c>
    </row>
    <row r="178" s="421" customFormat="1" ht="18.75" customHeight="1" spans="1:22">
      <c r="A178" s="453" t="s">
        <v>417</v>
      </c>
      <c r="B178" s="416" t="s">
        <v>418</v>
      </c>
      <c r="C178" s="416"/>
      <c r="D178" s="454">
        <v>0</v>
      </c>
      <c r="E178" s="455"/>
      <c r="F178" s="449"/>
      <c r="G178" s="450"/>
      <c r="H178" s="450"/>
      <c r="I178" s="450"/>
      <c r="J178" s="450"/>
      <c r="K178" s="450"/>
      <c r="L178" s="450"/>
      <c r="M178" s="450"/>
      <c r="V178" s="423" t="e">
        <f>#REF!+D178</f>
        <v>#REF!</v>
      </c>
    </row>
    <row r="179" s="421" customFormat="1" ht="18.75" customHeight="1" spans="1:22">
      <c r="A179" s="453" t="s">
        <v>419</v>
      </c>
      <c r="B179" s="416" t="s">
        <v>420</v>
      </c>
      <c r="C179" s="416"/>
      <c r="D179" s="454">
        <v>0</v>
      </c>
      <c r="E179" s="455"/>
      <c r="F179" s="449"/>
      <c r="G179" s="450"/>
      <c r="H179" s="450"/>
      <c r="I179" s="450"/>
      <c r="J179" s="450"/>
      <c r="K179" s="450"/>
      <c r="L179" s="450"/>
      <c r="M179" s="450"/>
      <c r="V179" s="423" t="e">
        <f>#REF!+D179</f>
        <v>#REF!</v>
      </c>
    </row>
    <row r="180" s="421" customFormat="1" ht="18.75" customHeight="1" spans="1:22">
      <c r="A180" s="453" t="s">
        <v>421</v>
      </c>
      <c r="B180" s="416" t="s">
        <v>95</v>
      </c>
      <c r="C180" s="416"/>
      <c r="D180" s="454">
        <v>0</v>
      </c>
      <c r="E180" s="455"/>
      <c r="F180" s="449"/>
      <c r="G180" s="450"/>
      <c r="H180" s="450"/>
      <c r="I180" s="450"/>
      <c r="J180" s="450"/>
      <c r="K180" s="450"/>
      <c r="L180" s="450"/>
      <c r="M180" s="450"/>
      <c r="V180" s="423" t="e">
        <f>#REF!+D180</f>
        <v>#REF!</v>
      </c>
    </row>
    <row r="181" s="420" customFormat="1" ht="18.75" customHeight="1" spans="1:22">
      <c r="A181" s="445" t="s">
        <v>422</v>
      </c>
      <c r="B181" s="452" t="s">
        <v>97</v>
      </c>
      <c r="C181" s="452"/>
      <c r="D181" s="447">
        <v>0</v>
      </c>
      <c r="E181" s="448"/>
      <c r="F181" s="449"/>
      <c r="G181" s="450"/>
      <c r="H181" s="450"/>
      <c r="I181" s="450"/>
      <c r="J181" s="450"/>
      <c r="K181" s="450"/>
      <c r="L181" s="450"/>
      <c r="M181" s="450"/>
      <c r="N181" s="421"/>
      <c r="O181" s="421"/>
      <c r="P181" s="421"/>
      <c r="Q181" s="421"/>
      <c r="V181" s="456" t="e">
        <f>#REF!+D181</f>
        <v>#REF!</v>
      </c>
    </row>
    <row r="182" s="420" customFormat="1" ht="18.75" customHeight="1" spans="1:22">
      <c r="A182" s="445" t="s">
        <v>423</v>
      </c>
      <c r="B182" s="451" t="s">
        <v>99</v>
      </c>
      <c r="C182" s="451"/>
      <c r="D182" s="447">
        <v>0</v>
      </c>
      <c r="E182" s="448"/>
      <c r="F182" s="449"/>
      <c r="G182" s="450"/>
      <c r="H182" s="450"/>
      <c r="I182" s="450"/>
      <c r="J182" s="450"/>
      <c r="K182" s="450"/>
      <c r="L182" s="450"/>
      <c r="M182" s="450"/>
      <c r="N182" s="421"/>
      <c r="O182" s="421"/>
      <c r="P182" s="421"/>
      <c r="Q182" s="421"/>
      <c r="V182" s="456" t="e">
        <f>#REF!+D182</f>
        <v>#REF!</v>
      </c>
    </row>
    <row r="183" s="420" customFormat="1" ht="18.75" customHeight="1" spans="1:22">
      <c r="A183" s="445" t="s">
        <v>2716</v>
      </c>
      <c r="B183" s="452" t="s">
        <v>2717</v>
      </c>
      <c r="C183" s="452"/>
      <c r="D183" s="447">
        <v>0</v>
      </c>
      <c r="E183" s="448"/>
      <c r="F183" s="449"/>
      <c r="G183" s="450"/>
      <c r="H183" s="450"/>
      <c r="I183" s="450"/>
      <c r="J183" s="450"/>
      <c r="K183" s="450"/>
      <c r="L183" s="450"/>
      <c r="M183" s="450"/>
      <c r="N183" s="421"/>
      <c r="O183" s="421"/>
      <c r="P183" s="421"/>
      <c r="Q183" s="421"/>
      <c r="V183" s="456" t="e">
        <f>#REF!+D183</f>
        <v>#REF!</v>
      </c>
    </row>
    <row r="184" s="421" customFormat="1" ht="18.75" customHeight="1" spans="1:22">
      <c r="A184" s="453" t="s">
        <v>428</v>
      </c>
      <c r="B184" s="416" t="s">
        <v>113</v>
      </c>
      <c r="C184" s="416"/>
      <c r="D184" s="454">
        <v>0</v>
      </c>
      <c r="E184" s="455"/>
      <c r="F184" s="449"/>
      <c r="G184" s="450"/>
      <c r="H184" s="450"/>
      <c r="I184" s="450"/>
      <c r="J184" s="450"/>
      <c r="K184" s="450"/>
      <c r="L184" s="450"/>
      <c r="M184" s="450"/>
      <c r="V184" s="423" t="e">
        <f>#REF!+D184</f>
        <v>#REF!</v>
      </c>
    </row>
    <row r="185" s="421" customFormat="1" ht="18.75" customHeight="1" spans="1:22">
      <c r="A185" s="453" t="s">
        <v>429</v>
      </c>
      <c r="B185" s="416" t="s">
        <v>430</v>
      </c>
      <c r="C185" s="416"/>
      <c r="D185" s="454">
        <v>0</v>
      </c>
      <c r="E185" s="455"/>
      <c r="F185" s="449"/>
      <c r="G185" s="450"/>
      <c r="H185" s="450"/>
      <c r="I185" s="450"/>
      <c r="J185" s="450"/>
      <c r="K185" s="450"/>
      <c r="L185" s="450"/>
      <c r="M185" s="450"/>
      <c r="V185" s="423" t="e">
        <f>#REF!+D185</f>
        <v>#REF!</v>
      </c>
    </row>
    <row r="186" s="421" customFormat="1" ht="18.75" customHeight="1" spans="1:22">
      <c r="A186" s="453" t="s">
        <v>431</v>
      </c>
      <c r="B186" s="416" t="s">
        <v>432</v>
      </c>
      <c r="C186" s="416"/>
      <c r="D186" s="454">
        <v>0</v>
      </c>
      <c r="E186" s="455"/>
      <c r="F186" s="449"/>
      <c r="G186" s="450"/>
      <c r="H186" s="450"/>
      <c r="I186" s="450"/>
      <c r="J186" s="450"/>
      <c r="K186" s="450"/>
      <c r="L186" s="450"/>
      <c r="M186" s="450"/>
      <c r="V186" s="423" t="e">
        <f>#REF!+D186</f>
        <v>#REF!</v>
      </c>
    </row>
    <row r="187" s="421" customFormat="1" ht="18.75" customHeight="1" spans="1:22">
      <c r="A187" s="453" t="s">
        <v>433</v>
      </c>
      <c r="B187" s="416" t="s">
        <v>95</v>
      </c>
      <c r="C187" s="416"/>
      <c r="D187" s="454">
        <v>0</v>
      </c>
      <c r="E187" s="455"/>
      <c r="F187" s="449"/>
      <c r="G187" s="450"/>
      <c r="H187" s="450"/>
      <c r="I187" s="450"/>
      <c r="J187" s="450"/>
      <c r="K187" s="450"/>
      <c r="L187" s="450"/>
      <c r="M187" s="450"/>
      <c r="V187" s="423" t="e">
        <f>#REF!+D187</f>
        <v>#REF!</v>
      </c>
    </row>
    <row r="188" s="420" customFormat="1" ht="18.75" customHeight="1" spans="1:22">
      <c r="A188" s="445" t="s">
        <v>434</v>
      </c>
      <c r="B188" s="452" t="s">
        <v>97</v>
      </c>
      <c r="C188" s="452"/>
      <c r="D188" s="447">
        <v>0</v>
      </c>
      <c r="E188" s="448"/>
      <c r="F188" s="449"/>
      <c r="G188" s="450"/>
      <c r="H188" s="450"/>
      <c r="I188" s="450"/>
      <c r="J188" s="450"/>
      <c r="K188" s="450"/>
      <c r="L188" s="450"/>
      <c r="M188" s="450"/>
      <c r="N188" s="421"/>
      <c r="O188" s="421"/>
      <c r="P188" s="421"/>
      <c r="Q188" s="421"/>
      <c r="V188" s="456" t="e">
        <f>#REF!+D188</f>
        <v>#REF!</v>
      </c>
    </row>
    <row r="189" s="420" customFormat="1" ht="18.75" customHeight="1" spans="1:22">
      <c r="A189" s="445" t="s">
        <v>435</v>
      </c>
      <c r="B189" s="451" t="s">
        <v>99</v>
      </c>
      <c r="C189" s="451"/>
      <c r="D189" s="447">
        <v>0</v>
      </c>
      <c r="E189" s="448"/>
      <c r="F189" s="449"/>
      <c r="G189" s="450"/>
      <c r="H189" s="450"/>
      <c r="I189" s="450"/>
      <c r="J189" s="450"/>
      <c r="K189" s="450"/>
      <c r="L189" s="450"/>
      <c r="M189" s="450"/>
      <c r="N189" s="421"/>
      <c r="O189" s="421"/>
      <c r="P189" s="421"/>
      <c r="Q189" s="421"/>
      <c r="V189" s="456" t="e">
        <f>#REF!+D189</f>
        <v>#REF!</v>
      </c>
    </row>
    <row r="190" s="420" customFormat="1" ht="18.75" customHeight="1" spans="1:22">
      <c r="A190" s="445" t="s">
        <v>436</v>
      </c>
      <c r="B190" s="452" t="s">
        <v>437</v>
      </c>
      <c r="C190" s="452"/>
      <c r="D190" s="447">
        <v>0</v>
      </c>
      <c r="E190" s="448"/>
      <c r="F190" s="449"/>
      <c r="G190" s="450"/>
      <c r="H190" s="450"/>
      <c r="I190" s="450"/>
      <c r="J190" s="450"/>
      <c r="K190" s="450"/>
      <c r="L190" s="450"/>
      <c r="M190" s="450"/>
      <c r="N190" s="421"/>
      <c r="O190" s="421"/>
      <c r="P190" s="421"/>
      <c r="Q190" s="421"/>
      <c r="V190" s="456" t="e">
        <f>#REF!+D190</f>
        <v>#REF!</v>
      </c>
    </row>
    <row r="191" s="421" customFormat="1" ht="18.75" customHeight="1" spans="1:22">
      <c r="A191" s="453" t="s">
        <v>438</v>
      </c>
      <c r="B191" s="416" t="s">
        <v>113</v>
      </c>
      <c r="C191" s="416"/>
      <c r="D191" s="454">
        <v>0</v>
      </c>
      <c r="E191" s="455"/>
      <c r="F191" s="449"/>
      <c r="G191" s="450"/>
      <c r="H191" s="450"/>
      <c r="I191" s="450"/>
      <c r="J191" s="450"/>
      <c r="K191" s="450"/>
      <c r="L191" s="450"/>
      <c r="M191" s="450"/>
      <c r="V191" s="423" t="e">
        <f>#REF!+D191</f>
        <v>#REF!</v>
      </c>
    </row>
    <row r="192" s="421" customFormat="1" ht="18.75" customHeight="1" spans="1:22">
      <c r="A192" s="453" t="s">
        <v>439</v>
      </c>
      <c r="B192" s="416" t="s">
        <v>440</v>
      </c>
      <c r="C192" s="416"/>
      <c r="D192" s="454">
        <v>0</v>
      </c>
      <c r="E192" s="455"/>
      <c r="F192" s="449"/>
      <c r="G192" s="450"/>
      <c r="H192" s="450"/>
      <c r="I192" s="450"/>
      <c r="J192" s="450"/>
      <c r="K192" s="450"/>
      <c r="L192" s="450"/>
      <c r="M192" s="450"/>
      <c r="V192" s="423" t="e">
        <f>#REF!+D192</f>
        <v>#REF!</v>
      </c>
    </row>
    <row r="193" s="421" customFormat="1" ht="18.75" customHeight="1" spans="1:22">
      <c r="A193" s="453" t="s">
        <v>441</v>
      </c>
      <c r="B193" s="416" t="s">
        <v>442</v>
      </c>
      <c r="C193" s="416"/>
      <c r="D193" s="454">
        <v>0</v>
      </c>
      <c r="E193" s="455"/>
      <c r="F193" s="449"/>
      <c r="G193" s="450"/>
      <c r="H193" s="450"/>
      <c r="I193" s="450"/>
      <c r="J193" s="450"/>
      <c r="K193" s="450"/>
      <c r="L193" s="450"/>
      <c r="M193" s="450"/>
      <c r="V193" s="423" t="e">
        <f>#REF!+D193</f>
        <v>#REF!</v>
      </c>
    </row>
    <row r="194" s="420" customFormat="1" ht="18.75" customHeight="1" spans="1:22">
      <c r="A194" s="445" t="s">
        <v>443</v>
      </c>
      <c r="B194" s="452" t="s">
        <v>95</v>
      </c>
      <c r="C194" s="452"/>
      <c r="D194" s="447">
        <v>0</v>
      </c>
      <c r="E194" s="448"/>
      <c r="F194" s="449"/>
      <c r="G194" s="450"/>
      <c r="H194" s="450"/>
      <c r="I194" s="450"/>
      <c r="J194" s="450"/>
      <c r="K194" s="450"/>
      <c r="L194" s="450"/>
      <c r="M194" s="450"/>
      <c r="N194" s="421"/>
      <c r="O194" s="421"/>
      <c r="P194" s="421"/>
      <c r="Q194" s="421"/>
      <c r="V194" s="456" t="e">
        <f>#REF!+D194</f>
        <v>#REF!</v>
      </c>
    </row>
    <row r="195" s="420" customFormat="1" ht="18.75" customHeight="1" spans="1:22">
      <c r="A195" s="445" t="s">
        <v>444</v>
      </c>
      <c r="B195" s="452" t="s">
        <v>97</v>
      </c>
      <c r="C195" s="452"/>
      <c r="D195" s="447">
        <v>0</v>
      </c>
      <c r="E195" s="448"/>
      <c r="F195" s="449"/>
      <c r="G195" s="450"/>
      <c r="H195" s="450"/>
      <c r="I195" s="450"/>
      <c r="J195" s="450"/>
      <c r="K195" s="450"/>
      <c r="L195" s="450"/>
      <c r="M195" s="450"/>
      <c r="N195" s="421"/>
      <c r="O195" s="421"/>
      <c r="P195" s="421"/>
      <c r="Q195" s="421"/>
      <c r="V195" s="456" t="e">
        <f>#REF!+D195</f>
        <v>#REF!</v>
      </c>
    </row>
    <row r="196" s="421" customFormat="1" ht="18.75" customHeight="1" spans="1:22">
      <c r="A196" s="453" t="s">
        <v>445</v>
      </c>
      <c r="B196" s="416" t="s">
        <v>99</v>
      </c>
      <c r="C196" s="416"/>
      <c r="D196" s="454">
        <v>0</v>
      </c>
      <c r="E196" s="455"/>
      <c r="F196" s="449"/>
      <c r="G196" s="450"/>
      <c r="H196" s="450"/>
      <c r="I196" s="450"/>
      <c r="J196" s="450"/>
      <c r="K196" s="450"/>
      <c r="L196" s="450"/>
      <c r="M196" s="450"/>
      <c r="V196" s="423" t="e">
        <f>#REF!+D196</f>
        <v>#REF!</v>
      </c>
    </row>
    <row r="197" s="420" customFormat="1" ht="18.75" customHeight="1" spans="1:22">
      <c r="A197" s="445" t="s">
        <v>2718</v>
      </c>
      <c r="B197" s="452" t="s">
        <v>2719</v>
      </c>
      <c r="C197" s="452"/>
      <c r="D197" s="447">
        <v>0</v>
      </c>
      <c r="E197" s="448"/>
      <c r="F197" s="449"/>
      <c r="G197" s="450"/>
      <c r="H197" s="450"/>
      <c r="I197" s="450"/>
      <c r="J197" s="450"/>
      <c r="K197" s="450"/>
      <c r="L197" s="450"/>
      <c r="M197" s="450"/>
      <c r="N197" s="421"/>
      <c r="O197" s="421"/>
      <c r="P197" s="421"/>
      <c r="Q197" s="421"/>
      <c r="V197" s="456" t="e">
        <f>#REF!+D197</f>
        <v>#REF!</v>
      </c>
    </row>
    <row r="198" s="420" customFormat="1" ht="18.75" customHeight="1" spans="1:22">
      <c r="A198" s="445" t="s">
        <v>446</v>
      </c>
      <c r="B198" s="451" t="s">
        <v>113</v>
      </c>
      <c r="C198" s="451"/>
      <c r="D198" s="447">
        <v>0</v>
      </c>
      <c r="E198" s="448"/>
      <c r="F198" s="449"/>
      <c r="G198" s="450"/>
      <c r="H198" s="450"/>
      <c r="I198" s="450"/>
      <c r="J198" s="450"/>
      <c r="K198" s="450"/>
      <c r="L198" s="450"/>
      <c r="M198" s="450"/>
      <c r="N198" s="421"/>
      <c r="O198" s="421"/>
      <c r="P198" s="421"/>
      <c r="Q198" s="421"/>
      <c r="V198" s="456" t="e">
        <f>#REF!+D198</f>
        <v>#REF!</v>
      </c>
    </row>
    <row r="199" s="420" customFormat="1" ht="18.75" customHeight="1" spans="1:22">
      <c r="A199" s="445" t="s">
        <v>447</v>
      </c>
      <c r="B199" s="452" t="s">
        <v>448</v>
      </c>
      <c r="C199" s="452"/>
      <c r="D199" s="447">
        <v>0</v>
      </c>
      <c r="E199" s="448"/>
      <c r="F199" s="449"/>
      <c r="G199" s="450"/>
      <c r="H199" s="450"/>
      <c r="I199" s="450"/>
      <c r="J199" s="450"/>
      <c r="K199" s="450"/>
      <c r="L199" s="450"/>
      <c r="M199" s="450"/>
      <c r="N199" s="421"/>
      <c r="O199" s="421"/>
      <c r="P199" s="421"/>
      <c r="Q199" s="421"/>
      <c r="V199" s="456" t="e">
        <f>#REF!+D199</f>
        <v>#REF!</v>
      </c>
    </row>
    <row r="200" s="421" customFormat="1" ht="18.75" customHeight="1" spans="1:22">
      <c r="A200" s="453" t="s">
        <v>449</v>
      </c>
      <c r="B200" s="416" t="s">
        <v>450</v>
      </c>
      <c r="C200" s="416"/>
      <c r="D200" s="454">
        <v>119</v>
      </c>
      <c r="E200" s="455"/>
      <c r="F200" s="449"/>
      <c r="G200" s="450"/>
      <c r="H200" s="450"/>
      <c r="I200" s="450"/>
      <c r="J200" s="450"/>
      <c r="K200" s="450">
        <v>119</v>
      </c>
      <c r="L200" s="450"/>
      <c r="M200" s="450"/>
      <c r="V200" s="423" t="e">
        <f>#REF!+D200</f>
        <v>#REF!</v>
      </c>
    </row>
    <row r="201" s="421" customFormat="1" ht="18.75" customHeight="1" spans="1:22">
      <c r="A201" s="453" t="s">
        <v>451</v>
      </c>
      <c r="B201" s="416" t="s">
        <v>95</v>
      </c>
      <c r="C201" s="416"/>
      <c r="D201" s="454">
        <v>0</v>
      </c>
      <c r="E201" s="455"/>
      <c r="F201" s="449"/>
      <c r="G201" s="450"/>
      <c r="H201" s="450"/>
      <c r="I201" s="450"/>
      <c r="J201" s="450"/>
      <c r="K201" s="450"/>
      <c r="L201" s="450"/>
      <c r="M201" s="450"/>
      <c r="V201" s="423" t="e">
        <f>#REF!+D201</f>
        <v>#REF!</v>
      </c>
    </row>
    <row r="202" s="420" customFormat="1" ht="18.75" customHeight="1" spans="1:22">
      <c r="A202" s="445" t="s">
        <v>452</v>
      </c>
      <c r="B202" s="452" t="s">
        <v>97</v>
      </c>
      <c r="C202" s="452"/>
      <c r="D202" s="447">
        <v>0</v>
      </c>
      <c r="E202" s="448"/>
      <c r="F202" s="449"/>
      <c r="G202" s="450"/>
      <c r="H202" s="450"/>
      <c r="I202" s="450"/>
      <c r="J202" s="450"/>
      <c r="K202" s="450"/>
      <c r="L202" s="450"/>
      <c r="M202" s="450"/>
      <c r="N202" s="421"/>
      <c r="O202" s="421"/>
      <c r="P202" s="421"/>
      <c r="Q202" s="421"/>
      <c r="V202" s="456" t="e">
        <f>#REF!+D202</f>
        <v>#REF!</v>
      </c>
    </row>
    <row r="203" s="420" customFormat="1" ht="18.75" customHeight="1" spans="1:22">
      <c r="A203" s="445" t="s">
        <v>453</v>
      </c>
      <c r="B203" s="452" t="s">
        <v>99</v>
      </c>
      <c r="C203" s="452"/>
      <c r="D203" s="447">
        <v>0</v>
      </c>
      <c r="E203" s="448"/>
      <c r="F203" s="449"/>
      <c r="G203" s="450"/>
      <c r="H203" s="450"/>
      <c r="I203" s="450"/>
      <c r="J203" s="450"/>
      <c r="K203" s="450"/>
      <c r="L203" s="450"/>
      <c r="M203" s="450"/>
      <c r="N203" s="421"/>
      <c r="O203" s="421"/>
      <c r="P203" s="421"/>
      <c r="Q203" s="421"/>
      <c r="V203" s="456" t="e">
        <f>#REF!+D203</f>
        <v>#REF!</v>
      </c>
    </row>
    <row r="204" s="420" customFormat="1" ht="18.75" customHeight="1" spans="1:22">
      <c r="A204" s="445" t="s">
        <v>454</v>
      </c>
      <c r="B204" s="451" t="s">
        <v>113</v>
      </c>
      <c r="C204" s="451"/>
      <c r="D204" s="447">
        <v>0</v>
      </c>
      <c r="E204" s="448"/>
      <c r="F204" s="449"/>
      <c r="G204" s="450"/>
      <c r="H204" s="450"/>
      <c r="I204" s="450"/>
      <c r="J204" s="450"/>
      <c r="K204" s="450"/>
      <c r="L204" s="450"/>
      <c r="M204" s="450"/>
      <c r="N204" s="421"/>
      <c r="O204" s="421"/>
      <c r="P204" s="421"/>
      <c r="Q204" s="421"/>
      <c r="V204" s="456" t="e">
        <f>#REF!+D204</f>
        <v>#REF!</v>
      </c>
    </row>
    <row r="205" s="420" customFormat="1" ht="18.75" customHeight="1" spans="1:22">
      <c r="A205" s="445" t="s">
        <v>455</v>
      </c>
      <c r="B205" s="452" t="s">
        <v>456</v>
      </c>
      <c r="C205" s="452"/>
      <c r="D205" s="447">
        <v>119</v>
      </c>
      <c r="E205" s="448"/>
      <c r="F205" s="449"/>
      <c r="G205" s="450"/>
      <c r="H205" s="450"/>
      <c r="I205" s="450"/>
      <c r="J205" s="450"/>
      <c r="K205" s="450">
        <v>119</v>
      </c>
      <c r="L205" s="450"/>
      <c r="M205" s="450"/>
      <c r="N205" s="421"/>
      <c r="O205" s="421"/>
      <c r="P205" s="421"/>
      <c r="Q205" s="421"/>
      <c r="V205" s="456" t="e">
        <f>#REF!+D205</f>
        <v>#REF!</v>
      </c>
    </row>
    <row r="206" s="421" customFormat="1" ht="18.75" customHeight="1" spans="1:22">
      <c r="A206" s="453" t="s">
        <v>457</v>
      </c>
      <c r="B206" s="416" t="s">
        <v>458</v>
      </c>
      <c r="C206" s="416"/>
      <c r="D206" s="454">
        <v>0</v>
      </c>
      <c r="E206" s="455"/>
      <c r="F206" s="449"/>
      <c r="G206" s="450"/>
      <c r="H206" s="450"/>
      <c r="I206" s="450"/>
      <c r="J206" s="450"/>
      <c r="K206" s="450"/>
      <c r="L206" s="450"/>
      <c r="M206" s="450"/>
      <c r="V206" s="423" t="e">
        <f>#REF!+D206</f>
        <v>#REF!</v>
      </c>
    </row>
    <row r="207" s="421" customFormat="1" ht="18.75" customHeight="1" spans="1:22">
      <c r="A207" s="453" t="s">
        <v>459</v>
      </c>
      <c r="B207" s="416" t="s">
        <v>95</v>
      </c>
      <c r="C207" s="416"/>
      <c r="D207" s="454">
        <v>0</v>
      </c>
      <c r="E207" s="455"/>
      <c r="F207" s="449"/>
      <c r="G207" s="450"/>
      <c r="H207" s="450"/>
      <c r="I207" s="450"/>
      <c r="J207" s="450"/>
      <c r="K207" s="450"/>
      <c r="L207" s="450"/>
      <c r="M207" s="450"/>
      <c r="V207" s="423" t="e">
        <f>#REF!+D207</f>
        <v>#REF!</v>
      </c>
    </row>
    <row r="208" s="420" customFormat="1" ht="18.75" customHeight="1" spans="1:22">
      <c r="A208" s="445" t="s">
        <v>460</v>
      </c>
      <c r="B208" s="452" t="s">
        <v>97</v>
      </c>
      <c r="C208" s="452"/>
      <c r="D208" s="447">
        <v>0</v>
      </c>
      <c r="E208" s="448"/>
      <c r="F208" s="449"/>
      <c r="G208" s="450"/>
      <c r="H208" s="450"/>
      <c r="I208" s="450"/>
      <c r="J208" s="450"/>
      <c r="K208" s="450"/>
      <c r="L208" s="450"/>
      <c r="M208" s="450"/>
      <c r="N208" s="421"/>
      <c r="O208" s="421"/>
      <c r="P208" s="421"/>
      <c r="Q208" s="421"/>
      <c r="V208" s="456" t="e">
        <f>#REF!+D208</f>
        <v>#REF!</v>
      </c>
    </row>
    <row r="209" s="421" customFormat="1" ht="18.75" customHeight="1" spans="1:22">
      <c r="A209" s="453" t="s">
        <v>461</v>
      </c>
      <c r="B209" s="416" t="s">
        <v>99</v>
      </c>
      <c r="C209" s="416"/>
      <c r="D209" s="454">
        <v>0</v>
      </c>
      <c r="E209" s="455"/>
      <c r="F209" s="449"/>
      <c r="G209" s="450"/>
      <c r="H209" s="450"/>
      <c r="I209" s="450"/>
      <c r="J209" s="450"/>
      <c r="K209" s="450"/>
      <c r="L209" s="450"/>
      <c r="M209" s="450"/>
      <c r="V209" s="423" t="e">
        <f>#REF!+D209</f>
        <v>#REF!</v>
      </c>
    </row>
    <row r="210" s="420" customFormat="1" ht="18.75" customHeight="1" spans="1:22">
      <c r="A210" s="445" t="s">
        <v>2720</v>
      </c>
      <c r="B210" s="452" t="s">
        <v>378</v>
      </c>
      <c r="C210" s="452"/>
      <c r="D210" s="447">
        <v>0</v>
      </c>
      <c r="E210" s="448"/>
      <c r="F210" s="449"/>
      <c r="G210" s="450"/>
      <c r="H210" s="450"/>
      <c r="I210" s="450"/>
      <c r="J210" s="450"/>
      <c r="K210" s="450"/>
      <c r="L210" s="450"/>
      <c r="M210" s="450"/>
      <c r="N210" s="421"/>
      <c r="O210" s="421"/>
      <c r="P210" s="421"/>
      <c r="Q210" s="421"/>
      <c r="V210" s="456" t="e">
        <f>#REF!+D210</f>
        <v>#REF!</v>
      </c>
    </row>
    <row r="211" s="420" customFormat="1" ht="18.75" customHeight="1" spans="1:22">
      <c r="A211" s="445" t="s">
        <v>2721</v>
      </c>
      <c r="B211" s="451" t="s">
        <v>397</v>
      </c>
      <c r="C211" s="451"/>
      <c r="D211" s="447">
        <v>0</v>
      </c>
      <c r="E211" s="448"/>
      <c r="F211" s="449"/>
      <c r="G211" s="450"/>
      <c r="H211" s="450"/>
      <c r="I211" s="450"/>
      <c r="J211" s="450"/>
      <c r="K211" s="450"/>
      <c r="L211" s="450"/>
      <c r="M211" s="450"/>
      <c r="N211" s="421"/>
      <c r="O211" s="421"/>
      <c r="P211" s="421"/>
      <c r="Q211" s="421"/>
      <c r="V211" s="456" t="e">
        <f>#REF!+D211</f>
        <v>#REF!</v>
      </c>
    </row>
    <row r="212" s="420" customFormat="1" ht="18.75" customHeight="1" spans="1:22">
      <c r="A212" s="445" t="s">
        <v>462</v>
      </c>
      <c r="B212" s="452" t="s">
        <v>113</v>
      </c>
      <c r="C212" s="452"/>
      <c r="D212" s="447">
        <v>0</v>
      </c>
      <c r="E212" s="448"/>
      <c r="F212" s="449"/>
      <c r="G212" s="450"/>
      <c r="H212" s="450"/>
      <c r="I212" s="450"/>
      <c r="J212" s="450"/>
      <c r="K212" s="450"/>
      <c r="L212" s="450"/>
      <c r="M212" s="450"/>
      <c r="N212" s="421"/>
      <c r="O212" s="421"/>
      <c r="P212" s="421"/>
      <c r="Q212" s="421"/>
      <c r="V212" s="456" t="e">
        <f>#REF!+D212</f>
        <v>#REF!</v>
      </c>
    </row>
    <row r="213" s="420" customFormat="1" ht="18.75" customHeight="1" spans="1:22">
      <c r="A213" s="445" t="s">
        <v>463</v>
      </c>
      <c r="B213" s="452" t="s">
        <v>464</v>
      </c>
      <c r="C213" s="452"/>
      <c r="D213" s="447">
        <v>0</v>
      </c>
      <c r="E213" s="448"/>
      <c r="F213" s="449"/>
      <c r="G213" s="450"/>
      <c r="H213" s="450"/>
      <c r="I213" s="450"/>
      <c r="J213" s="450"/>
      <c r="K213" s="450"/>
      <c r="L213" s="450"/>
      <c r="M213" s="450"/>
      <c r="N213" s="421"/>
      <c r="O213" s="421"/>
      <c r="P213" s="421"/>
      <c r="Q213" s="421"/>
      <c r="V213" s="456" t="e">
        <f>#REF!+D213</f>
        <v>#REF!</v>
      </c>
    </row>
    <row r="214" s="421" customFormat="1" ht="18.75" customHeight="1" spans="1:22">
      <c r="A214" s="453" t="s">
        <v>465</v>
      </c>
      <c r="B214" s="416" t="s">
        <v>466</v>
      </c>
      <c r="C214" s="416"/>
      <c r="D214" s="454">
        <v>0</v>
      </c>
      <c r="E214" s="455"/>
      <c r="F214" s="449"/>
      <c r="G214" s="450"/>
      <c r="H214" s="450"/>
      <c r="I214" s="450"/>
      <c r="J214" s="450"/>
      <c r="K214" s="450"/>
      <c r="L214" s="450"/>
      <c r="M214" s="450"/>
      <c r="V214" s="423" t="e">
        <f>#REF!+D214</f>
        <v>#REF!</v>
      </c>
    </row>
    <row r="215" s="421" customFormat="1" ht="18.75" customHeight="1" spans="1:22">
      <c r="A215" s="453" t="s">
        <v>467</v>
      </c>
      <c r="B215" s="416" t="s">
        <v>95</v>
      </c>
      <c r="C215" s="416"/>
      <c r="D215" s="454">
        <v>0</v>
      </c>
      <c r="E215" s="455"/>
      <c r="F215" s="449"/>
      <c r="G215" s="450"/>
      <c r="H215" s="450"/>
      <c r="I215" s="450"/>
      <c r="J215" s="450"/>
      <c r="K215" s="450"/>
      <c r="L215" s="450"/>
      <c r="M215" s="450"/>
      <c r="V215" s="423" t="e">
        <f>#REF!+D215</f>
        <v>#REF!</v>
      </c>
    </row>
    <row r="216" s="421" customFormat="1" ht="18.75" customHeight="1" spans="1:22">
      <c r="A216" s="453" t="s">
        <v>468</v>
      </c>
      <c r="B216" s="416" t="s">
        <v>97</v>
      </c>
      <c r="C216" s="416"/>
      <c r="D216" s="454">
        <v>0</v>
      </c>
      <c r="E216" s="455"/>
      <c r="F216" s="449"/>
      <c r="G216" s="450"/>
      <c r="H216" s="450"/>
      <c r="I216" s="450"/>
      <c r="J216" s="450"/>
      <c r="K216" s="450"/>
      <c r="L216" s="450"/>
      <c r="M216" s="450"/>
      <c r="V216" s="423" t="e">
        <f>#REF!+D216</f>
        <v>#REF!</v>
      </c>
    </row>
    <row r="217" s="420" customFormat="1" ht="18.75" customHeight="1" spans="1:22">
      <c r="A217" s="445" t="s">
        <v>469</v>
      </c>
      <c r="B217" s="452" t="s">
        <v>99</v>
      </c>
      <c r="C217" s="452"/>
      <c r="D217" s="447">
        <v>0</v>
      </c>
      <c r="E217" s="448"/>
      <c r="F217" s="449"/>
      <c r="G217" s="450"/>
      <c r="H217" s="450"/>
      <c r="I217" s="450"/>
      <c r="J217" s="450"/>
      <c r="K217" s="450"/>
      <c r="L217" s="450"/>
      <c r="M217" s="450"/>
      <c r="N217" s="421"/>
      <c r="O217" s="421"/>
      <c r="P217" s="421"/>
      <c r="Q217" s="421"/>
      <c r="V217" s="456" t="e">
        <f>#REF!+D217</f>
        <v>#REF!</v>
      </c>
    </row>
    <row r="218" s="420" customFormat="1" ht="18.75" customHeight="1" spans="1:22">
      <c r="A218" s="445" t="s">
        <v>470</v>
      </c>
      <c r="B218" s="452" t="s">
        <v>113</v>
      </c>
      <c r="C218" s="452"/>
      <c r="D218" s="447">
        <v>0</v>
      </c>
      <c r="E218" s="448"/>
      <c r="F218" s="449"/>
      <c r="G218" s="450"/>
      <c r="H218" s="450"/>
      <c r="I218" s="450"/>
      <c r="J218" s="450"/>
      <c r="K218" s="450"/>
      <c r="L218" s="450"/>
      <c r="M218" s="450"/>
      <c r="N218" s="421"/>
      <c r="O218" s="421"/>
      <c r="P218" s="421"/>
      <c r="Q218" s="421"/>
      <c r="V218" s="456" t="e">
        <f>#REF!+D218</f>
        <v>#REF!</v>
      </c>
    </row>
    <row r="219" s="420" customFormat="1" ht="18.75" customHeight="1" spans="1:22">
      <c r="A219" s="445" t="s">
        <v>471</v>
      </c>
      <c r="B219" s="451" t="s">
        <v>472</v>
      </c>
      <c r="C219" s="451"/>
      <c r="D219" s="447">
        <v>0</v>
      </c>
      <c r="E219" s="448"/>
      <c r="F219" s="449"/>
      <c r="G219" s="450"/>
      <c r="H219" s="450"/>
      <c r="I219" s="450"/>
      <c r="J219" s="450"/>
      <c r="K219" s="450"/>
      <c r="L219" s="450"/>
      <c r="M219" s="450"/>
      <c r="N219" s="421"/>
      <c r="O219" s="421"/>
      <c r="P219" s="421"/>
      <c r="Q219" s="421"/>
      <c r="V219" s="456" t="e">
        <f>#REF!+D219</f>
        <v>#REF!</v>
      </c>
    </row>
    <row r="220" s="420" customFormat="1" ht="18.75" customHeight="1" spans="1:22">
      <c r="A220" s="445" t="s">
        <v>473</v>
      </c>
      <c r="B220" s="452" t="s">
        <v>474</v>
      </c>
      <c r="C220" s="452" t="s">
        <v>2722</v>
      </c>
      <c r="D220" s="447">
        <v>53</v>
      </c>
      <c r="E220" s="448"/>
      <c r="F220" s="449"/>
      <c r="G220" s="450"/>
      <c r="H220" s="450"/>
      <c r="I220" s="450"/>
      <c r="J220" s="450"/>
      <c r="K220" s="450">
        <v>53</v>
      </c>
      <c r="L220" s="450"/>
      <c r="M220" s="450"/>
      <c r="N220" s="421"/>
      <c r="O220" s="421"/>
      <c r="P220" s="421"/>
      <c r="Q220" s="421"/>
      <c r="V220" s="456" t="e">
        <f>#REF!+D220</f>
        <v>#REF!</v>
      </c>
    </row>
    <row r="221" s="420" customFormat="1" ht="18.75" customHeight="1" spans="1:22">
      <c r="A221" s="445" t="s">
        <v>475</v>
      </c>
      <c r="B221" s="452" t="s">
        <v>95</v>
      </c>
      <c r="C221" s="452"/>
      <c r="D221" s="447">
        <v>0</v>
      </c>
      <c r="E221" s="448"/>
      <c r="F221" s="449"/>
      <c r="G221" s="450"/>
      <c r="H221" s="450"/>
      <c r="I221" s="450"/>
      <c r="J221" s="450"/>
      <c r="K221" s="450"/>
      <c r="L221" s="450"/>
      <c r="M221" s="450"/>
      <c r="N221" s="421"/>
      <c r="O221" s="421"/>
      <c r="P221" s="421"/>
      <c r="Q221" s="421"/>
      <c r="V221" s="456" t="e">
        <f>#REF!+D221</f>
        <v>#REF!</v>
      </c>
    </row>
    <row r="222" s="421" customFormat="1" ht="18.75" customHeight="1" spans="1:22">
      <c r="A222" s="453" t="s">
        <v>476</v>
      </c>
      <c r="B222" s="416" t="s">
        <v>97</v>
      </c>
      <c r="C222" s="416"/>
      <c r="D222" s="454">
        <v>0</v>
      </c>
      <c r="E222" s="455"/>
      <c r="F222" s="449"/>
      <c r="G222" s="450"/>
      <c r="H222" s="450"/>
      <c r="I222" s="450"/>
      <c r="J222" s="450"/>
      <c r="K222" s="450"/>
      <c r="L222" s="450"/>
      <c r="M222" s="450"/>
      <c r="V222" s="423" t="e">
        <f>#REF!+D222</f>
        <v>#REF!</v>
      </c>
    </row>
    <row r="223" s="420" customFormat="1" ht="18.75" customHeight="1" spans="1:22">
      <c r="A223" s="445" t="s">
        <v>477</v>
      </c>
      <c r="B223" s="452" t="s">
        <v>99</v>
      </c>
      <c r="C223" s="452"/>
      <c r="D223" s="447">
        <v>0</v>
      </c>
      <c r="E223" s="448"/>
      <c r="F223" s="449"/>
      <c r="G223" s="450"/>
      <c r="H223" s="450"/>
      <c r="I223" s="450"/>
      <c r="J223" s="450"/>
      <c r="K223" s="450"/>
      <c r="L223" s="450"/>
      <c r="M223" s="450"/>
      <c r="N223" s="421"/>
      <c r="O223" s="421"/>
      <c r="P223" s="421"/>
      <c r="Q223" s="421"/>
      <c r="V223" s="456" t="e">
        <f>#REF!+D223</f>
        <v>#REF!</v>
      </c>
    </row>
    <row r="224" s="421" customFormat="1" ht="18.75" customHeight="1" spans="1:22">
      <c r="A224" s="453" t="s">
        <v>478</v>
      </c>
      <c r="B224" s="416" t="s">
        <v>113</v>
      </c>
      <c r="C224" s="416"/>
      <c r="D224" s="454">
        <v>0</v>
      </c>
      <c r="E224" s="455"/>
      <c r="F224" s="449"/>
      <c r="G224" s="450"/>
      <c r="H224" s="450"/>
      <c r="I224" s="450"/>
      <c r="J224" s="450"/>
      <c r="K224" s="450"/>
      <c r="L224" s="450"/>
      <c r="M224" s="450"/>
      <c r="V224" s="423" t="e">
        <f>#REF!+D224</f>
        <v>#REF!</v>
      </c>
    </row>
    <row r="225" s="420" customFormat="1" ht="18.75" customHeight="1" spans="1:22">
      <c r="A225" s="445" t="s">
        <v>479</v>
      </c>
      <c r="B225" s="452" t="s">
        <v>474</v>
      </c>
      <c r="C225" s="452" t="s">
        <v>2722</v>
      </c>
      <c r="D225" s="447">
        <v>53</v>
      </c>
      <c r="E225" s="448"/>
      <c r="F225" s="449"/>
      <c r="G225" s="450"/>
      <c r="H225" s="450"/>
      <c r="I225" s="450"/>
      <c r="J225" s="450"/>
      <c r="K225" s="450">
        <v>53</v>
      </c>
      <c r="L225" s="450"/>
      <c r="M225" s="450"/>
      <c r="N225" s="421"/>
      <c r="O225" s="421"/>
      <c r="P225" s="421"/>
      <c r="Q225" s="421"/>
      <c r="V225" s="456" t="e">
        <f>#REF!+D225</f>
        <v>#REF!</v>
      </c>
    </row>
    <row r="226" s="420" customFormat="1" ht="18.75" customHeight="1" spans="1:22">
      <c r="A226" s="445" t="s">
        <v>2723</v>
      </c>
      <c r="B226" s="451" t="s">
        <v>2724</v>
      </c>
      <c r="C226" s="451"/>
      <c r="D226" s="447">
        <v>0</v>
      </c>
      <c r="E226" s="448"/>
      <c r="F226" s="449"/>
      <c r="G226" s="450"/>
      <c r="H226" s="450"/>
      <c r="I226" s="450"/>
      <c r="J226" s="450"/>
      <c r="K226" s="450"/>
      <c r="L226" s="450"/>
      <c r="M226" s="450"/>
      <c r="N226" s="421"/>
      <c r="O226" s="421"/>
      <c r="P226" s="421"/>
      <c r="Q226" s="421"/>
      <c r="V226" s="456" t="e">
        <f>#REF!+D226</f>
        <v>#REF!</v>
      </c>
    </row>
    <row r="227" s="420" customFormat="1" ht="18.75" customHeight="1" spans="1:22">
      <c r="A227" s="445" t="s">
        <v>2725</v>
      </c>
      <c r="B227" s="452" t="s">
        <v>95</v>
      </c>
      <c r="C227" s="452"/>
      <c r="D227" s="447">
        <v>0</v>
      </c>
      <c r="E227" s="448"/>
      <c r="F227" s="449"/>
      <c r="G227" s="450"/>
      <c r="H227" s="450"/>
      <c r="I227" s="450"/>
      <c r="J227" s="450"/>
      <c r="K227" s="450"/>
      <c r="L227" s="450"/>
      <c r="M227" s="450"/>
      <c r="N227" s="421"/>
      <c r="O227" s="421"/>
      <c r="P227" s="421"/>
      <c r="Q227" s="421"/>
      <c r="V227" s="456" t="e">
        <f>#REF!+D227</f>
        <v>#REF!</v>
      </c>
    </row>
    <row r="228" s="420" customFormat="1" ht="18.75" customHeight="1" spans="1:22">
      <c r="A228" s="445" t="s">
        <v>2726</v>
      </c>
      <c r="B228" s="452" t="s">
        <v>97</v>
      </c>
      <c r="C228" s="452"/>
      <c r="D228" s="447">
        <v>0</v>
      </c>
      <c r="E228" s="448"/>
      <c r="F228" s="449"/>
      <c r="G228" s="450"/>
      <c r="H228" s="450"/>
      <c r="I228" s="450"/>
      <c r="J228" s="450"/>
      <c r="K228" s="450"/>
      <c r="L228" s="450"/>
      <c r="M228" s="450"/>
      <c r="N228" s="421"/>
      <c r="O228" s="421"/>
      <c r="P228" s="421"/>
      <c r="Q228" s="421"/>
      <c r="V228" s="456" t="e">
        <f>#REF!+D228</f>
        <v>#REF!</v>
      </c>
    </row>
    <row r="229" s="421" customFormat="1" ht="18.75" customHeight="1" spans="1:22">
      <c r="A229" s="453" t="s">
        <v>2727</v>
      </c>
      <c r="B229" s="416" t="s">
        <v>99</v>
      </c>
      <c r="C229" s="416"/>
      <c r="D229" s="454">
        <v>0</v>
      </c>
      <c r="E229" s="455"/>
      <c r="F229" s="449"/>
      <c r="G229" s="450"/>
      <c r="H229" s="450"/>
      <c r="I229" s="450"/>
      <c r="J229" s="450"/>
      <c r="K229" s="450"/>
      <c r="L229" s="450"/>
      <c r="M229" s="450"/>
      <c r="V229" s="423" t="e">
        <f>#REF!+D229</f>
        <v>#REF!</v>
      </c>
    </row>
    <row r="230" s="421" customFormat="1" ht="18.75" customHeight="1" spans="1:22">
      <c r="A230" s="453" t="s">
        <v>2728</v>
      </c>
      <c r="B230" s="416" t="s">
        <v>113</v>
      </c>
      <c r="C230" s="416"/>
      <c r="D230" s="454">
        <v>0</v>
      </c>
      <c r="E230" s="455"/>
      <c r="F230" s="449"/>
      <c r="G230" s="450"/>
      <c r="H230" s="450"/>
      <c r="I230" s="450"/>
      <c r="J230" s="450"/>
      <c r="K230" s="450"/>
      <c r="L230" s="450"/>
      <c r="M230" s="450"/>
      <c r="V230" s="423" t="e">
        <f>#REF!+D230</f>
        <v>#REF!</v>
      </c>
    </row>
    <row r="231" s="420" customFormat="1" ht="18.75" customHeight="1" spans="1:22">
      <c r="A231" s="445" t="s">
        <v>2729</v>
      </c>
      <c r="B231" s="452" t="s">
        <v>2730</v>
      </c>
      <c r="C231" s="452"/>
      <c r="D231" s="447">
        <v>0</v>
      </c>
      <c r="E231" s="448"/>
      <c r="F231" s="449"/>
      <c r="G231" s="450"/>
      <c r="H231" s="450"/>
      <c r="I231" s="450"/>
      <c r="J231" s="450"/>
      <c r="K231" s="450"/>
      <c r="L231" s="450"/>
      <c r="M231" s="450"/>
      <c r="N231" s="421"/>
      <c r="O231" s="421"/>
      <c r="P231" s="421"/>
      <c r="Q231" s="421"/>
      <c r="V231" s="456" t="e">
        <f>#REF!+D231</f>
        <v>#REF!</v>
      </c>
    </row>
    <row r="232" s="420" customFormat="1" ht="18.75" customHeight="1" spans="1:22">
      <c r="A232" s="445" t="s">
        <v>2731</v>
      </c>
      <c r="B232" s="451" t="s">
        <v>2732</v>
      </c>
      <c r="C232" s="451"/>
      <c r="D232" s="447">
        <v>0</v>
      </c>
      <c r="E232" s="448"/>
      <c r="F232" s="449"/>
      <c r="G232" s="450"/>
      <c r="H232" s="450"/>
      <c r="I232" s="450"/>
      <c r="J232" s="450"/>
      <c r="K232" s="450"/>
      <c r="L232" s="450"/>
      <c r="M232" s="450"/>
      <c r="N232" s="421"/>
      <c r="O232" s="421"/>
      <c r="P232" s="421"/>
      <c r="Q232" s="421"/>
      <c r="V232" s="456" t="e">
        <f>#REF!+D232</f>
        <v>#REF!</v>
      </c>
    </row>
    <row r="233" s="420" customFormat="1" ht="18.75" customHeight="1" spans="1:22">
      <c r="A233" s="445" t="s">
        <v>2733</v>
      </c>
      <c r="B233" s="452" t="s">
        <v>95</v>
      </c>
      <c r="C233" s="452"/>
      <c r="D233" s="447">
        <v>0</v>
      </c>
      <c r="E233" s="448"/>
      <c r="F233" s="449"/>
      <c r="G233" s="450"/>
      <c r="H233" s="450"/>
      <c r="I233" s="450"/>
      <c r="J233" s="450"/>
      <c r="K233" s="450"/>
      <c r="L233" s="450"/>
      <c r="M233" s="450"/>
      <c r="N233" s="421"/>
      <c r="O233" s="421"/>
      <c r="P233" s="421"/>
      <c r="Q233" s="421"/>
      <c r="V233" s="456" t="e">
        <f>#REF!+D233</f>
        <v>#REF!</v>
      </c>
    </row>
    <row r="234" s="421" customFormat="1" ht="18.75" customHeight="1" spans="1:22">
      <c r="A234" s="453" t="s">
        <v>2734</v>
      </c>
      <c r="B234" s="416" t="s">
        <v>97</v>
      </c>
      <c r="C234" s="416"/>
      <c r="D234" s="454">
        <v>0</v>
      </c>
      <c r="E234" s="455"/>
      <c r="F234" s="449"/>
      <c r="G234" s="450"/>
      <c r="H234" s="450"/>
      <c r="I234" s="450"/>
      <c r="J234" s="450"/>
      <c r="K234" s="450"/>
      <c r="L234" s="450"/>
      <c r="M234" s="450"/>
      <c r="V234" s="423" t="e">
        <f>#REF!+D234</f>
        <v>#REF!</v>
      </c>
    </row>
    <row r="235" s="421" customFormat="1" ht="18.75" customHeight="1" spans="1:22">
      <c r="A235" s="453" t="s">
        <v>2735</v>
      </c>
      <c r="B235" s="416" t="s">
        <v>99</v>
      </c>
      <c r="C235" s="416"/>
      <c r="D235" s="454">
        <v>0</v>
      </c>
      <c r="E235" s="455"/>
      <c r="F235" s="449"/>
      <c r="G235" s="450"/>
      <c r="H235" s="450"/>
      <c r="I235" s="450"/>
      <c r="J235" s="450"/>
      <c r="K235" s="450"/>
      <c r="L235" s="450"/>
      <c r="M235" s="450"/>
      <c r="V235" s="423" t="e">
        <f>#REF!+D235</f>
        <v>#REF!</v>
      </c>
    </row>
    <row r="236" s="421" customFormat="1" ht="18.75" customHeight="1" spans="1:22">
      <c r="A236" s="453" t="s">
        <v>2736</v>
      </c>
      <c r="B236" s="416" t="s">
        <v>2737</v>
      </c>
      <c r="C236" s="416"/>
      <c r="D236" s="454">
        <v>0</v>
      </c>
      <c r="E236" s="455"/>
      <c r="F236" s="449"/>
      <c r="G236" s="450"/>
      <c r="H236" s="450"/>
      <c r="I236" s="450"/>
      <c r="J236" s="450"/>
      <c r="K236" s="450"/>
      <c r="L236" s="450"/>
      <c r="M236" s="450"/>
      <c r="V236" s="423" t="e">
        <f>#REF!+D236</f>
        <v>#REF!</v>
      </c>
    </row>
    <row r="237" s="420" customFormat="1" ht="18.75" customHeight="1" spans="1:22">
      <c r="A237" s="445" t="s">
        <v>2738</v>
      </c>
      <c r="B237" s="452" t="s">
        <v>2739</v>
      </c>
      <c r="C237" s="452"/>
      <c r="D237" s="447">
        <v>0</v>
      </c>
      <c r="E237" s="448"/>
      <c r="F237" s="449"/>
      <c r="G237" s="450"/>
      <c r="H237" s="450"/>
      <c r="I237" s="450"/>
      <c r="J237" s="450"/>
      <c r="K237" s="450"/>
      <c r="L237" s="450"/>
      <c r="M237" s="450"/>
      <c r="N237" s="421"/>
      <c r="O237" s="421"/>
      <c r="P237" s="421"/>
      <c r="Q237" s="421"/>
      <c r="V237" s="456" t="e">
        <f>#REF!+D237</f>
        <v>#REF!</v>
      </c>
    </row>
    <row r="238" s="420" customFormat="1" ht="18.75" customHeight="1" spans="1:22">
      <c r="A238" s="445" t="s">
        <v>2740</v>
      </c>
      <c r="B238" s="451" t="s">
        <v>341</v>
      </c>
      <c r="C238" s="451"/>
      <c r="D238" s="447">
        <v>0</v>
      </c>
      <c r="E238" s="448"/>
      <c r="F238" s="449"/>
      <c r="G238" s="450"/>
      <c r="H238" s="450"/>
      <c r="I238" s="450"/>
      <c r="J238" s="450"/>
      <c r="K238" s="450"/>
      <c r="L238" s="450"/>
      <c r="M238" s="450"/>
      <c r="N238" s="421"/>
      <c r="O238" s="421"/>
      <c r="P238" s="421"/>
      <c r="Q238" s="421"/>
      <c r="V238" s="456" t="e">
        <f>#REF!+D238</f>
        <v>#REF!</v>
      </c>
    </row>
    <row r="239" s="420" customFormat="1" ht="18.75" customHeight="1" spans="1:22">
      <c r="A239" s="445" t="s">
        <v>2741</v>
      </c>
      <c r="B239" s="452" t="s">
        <v>2742</v>
      </c>
      <c r="C239" s="452"/>
      <c r="D239" s="447">
        <v>0</v>
      </c>
      <c r="E239" s="448"/>
      <c r="F239" s="449"/>
      <c r="G239" s="450"/>
      <c r="H239" s="450"/>
      <c r="I239" s="450"/>
      <c r="J239" s="450"/>
      <c r="K239" s="450"/>
      <c r="L239" s="450"/>
      <c r="M239" s="450"/>
      <c r="N239" s="421"/>
      <c r="O239" s="421"/>
      <c r="P239" s="421"/>
      <c r="Q239" s="421"/>
      <c r="V239" s="456" t="e">
        <f>#REF!+D239</f>
        <v>#REF!</v>
      </c>
    </row>
    <row r="240" s="421" customFormat="1" ht="18.75" customHeight="1" spans="1:22">
      <c r="A240" s="453" t="s">
        <v>2743</v>
      </c>
      <c r="B240" s="416" t="s">
        <v>200</v>
      </c>
      <c r="C240" s="416"/>
      <c r="D240" s="454">
        <v>0</v>
      </c>
      <c r="E240" s="455"/>
      <c r="F240" s="449"/>
      <c r="G240" s="450"/>
      <c r="H240" s="450"/>
      <c r="I240" s="450"/>
      <c r="J240" s="450"/>
      <c r="K240" s="450"/>
      <c r="L240" s="450"/>
      <c r="M240" s="450"/>
      <c r="V240" s="423" t="e">
        <f>#REF!+D240</f>
        <v>#REF!</v>
      </c>
    </row>
    <row r="241" s="421" customFormat="1" ht="18.75" customHeight="1" spans="1:22">
      <c r="A241" s="453" t="s">
        <v>2744</v>
      </c>
      <c r="B241" s="416" t="s">
        <v>2745</v>
      </c>
      <c r="C241" s="416"/>
      <c r="D241" s="454">
        <v>0</v>
      </c>
      <c r="E241" s="455"/>
      <c r="F241" s="449"/>
      <c r="G241" s="450"/>
      <c r="H241" s="450"/>
      <c r="I241" s="450"/>
      <c r="J241" s="450"/>
      <c r="K241" s="450"/>
      <c r="L241" s="450"/>
      <c r="M241" s="450"/>
      <c r="V241" s="423" t="e">
        <f>#REF!+D241</f>
        <v>#REF!</v>
      </c>
    </row>
    <row r="242" s="421" customFormat="1" ht="18.75" customHeight="1" spans="1:22">
      <c r="A242" s="453" t="s">
        <v>2746</v>
      </c>
      <c r="B242" s="416" t="s">
        <v>360</v>
      </c>
      <c r="C242" s="416"/>
      <c r="D242" s="454">
        <v>0</v>
      </c>
      <c r="E242" s="455"/>
      <c r="F242" s="449"/>
      <c r="G242" s="450"/>
      <c r="H242" s="450"/>
      <c r="I242" s="450"/>
      <c r="J242" s="450"/>
      <c r="K242" s="450"/>
      <c r="L242" s="450"/>
      <c r="M242" s="450"/>
      <c r="V242" s="423" t="e">
        <f>#REF!+D242</f>
        <v>#REF!</v>
      </c>
    </row>
    <row r="243" s="420" customFormat="1" ht="18.75" customHeight="1" spans="1:22">
      <c r="A243" s="445" t="s">
        <v>2747</v>
      </c>
      <c r="B243" s="452" t="s">
        <v>362</v>
      </c>
      <c r="C243" s="452"/>
      <c r="D243" s="447">
        <v>0</v>
      </c>
      <c r="E243" s="448"/>
      <c r="F243" s="449"/>
      <c r="G243" s="450"/>
      <c r="H243" s="450"/>
      <c r="I243" s="450"/>
      <c r="J243" s="450"/>
      <c r="K243" s="450"/>
      <c r="L243" s="450"/>
      <c r="M243" s="450"/>
      <c r="N243" s="421"/>
      <c r="O243" s="421"/>
      <c r="P243" s="421"/>
      <c r="Q243" s="421"/>
      <c r="V243" s="456" t="e">
        <f>#REF!+D243</f>
        <v>#REF!</v>
      </c>
    </row>
    <row r="244" s="421" customFormat="1" ht="18.75" customHeight="1" spans="1:22">
      <c r="A244" s="453" t="s">
        <v>2748</v>
      </c>
      <c r="B244" s="416" t="s">
        <v>1377</v>
      </c>
      <c r="C244" s="416"/>
      <c r="D244" s="454">
        <v>0</v>
      </c>
      <c r="E244" s="455"/>
      <c r="F244" s="449"/>
      <c r="G244" s="450"/>
      <c r="H244" s="450"/>
      <c r="I244" s="450"/>
      <c r="J244" s="450"/>
      <c r="K244" s="450"/>
      <c r="L244" s="450"/>
      <c r="M244" s="450"/>
      <c r="V244" s="423" t="e">
        <f>#REF!+D244</f>
        <v>#REF!</v>
      </c>
    </row>
    <row r="245" s="421" customFormat="1" ht="18.75" customHeight="1" spans="1:22">
      <c r="A245" s="453" t="s">
        <v>2749</v>
      </c>
      <c r="B245" s="416" t="s">
        <v>1381</v>
      </c>
      <c r="C245" s="416"/>
      <c r="D245" s="454">
        <v>0</v>
      </c>
      <c r="E245" s="455"/>
      <c r="F245" s="449"/>
      <c r="G245" s="450"/>
      <c r="H245" s="450"/>
      <c r="I245" s="450"/>
      <c r="J245" s="450"/>
      <c r="K245" s="450"/>
      <c r="L245" s="450"/>
      <c r="M245" s="450"/>
      <c r="V245" s="423" t="e">
        <f>#REF!+D245</f>
        <v>#REF!</v>
      </c>
    </row>
    <row r="246" s="421" customFormat="1" ht="18.75" customHeight="1" spans="1:22">
      <c r="A246" s="453" t="s">
        <v>2750</v>
      </c>
      <c r="B246" s="416" t="s">
        <v>1379</v>
      </c>
      <c r="C246" s="416"/>
      <c r="D246" s="454">
        <v>0</v>
      </c>
      <c r="E246" s="455"/>
      <c r="F246" s="449"/>
      <c r="G246" s="450"/>
      <c r="H246" s="450"/>
      <c r="I246" s="450"/>
      <c r="J246" s="450"/>
      <c r="K246" s="450"/>
      <c r="L246" s="450"/>
      <c r="M246" s="450"/>
      <c r="V246" s="423" t="e">
        <f>#REF!+D246</f>
        <v>#REF!</v>
      </c>
    </row>
    <row r="247" s="421" customFormat="1" ht="18.75" customHeight="1" spans="1:22">
      <c r="A247" s="453" t="s">
        <v>2751</v>
      </c>
      <c r="B247" s="416" t="s">
        <v>113</v>
      </c>
      <c r="C247" s="416"/>
      <c r="D247" s="454">
        <v>0</v>
      </c>
      <c r="E247" s="455"/>
      <c r="F247" s="449"/>
      <c r="G247" s="450"/>
      <c r="H247" s="450"/>
      <c r="I247" s="450"/>
      <c r="J247" s="450"/>
      <c r="K247" s="450"/>
      <c r="L247" s="450"/>
      <c r="M247" s="450"/>
      <c r="V247" s="423" t="e">
        <f>#REF!+D247</f>
        <v>#REF!</v>
      </c>
    </row>
    <row r="248" s="421" customFormat="1" ht="18.75" customHeight="1" spans="1:22">
      <c r="A248" s="453" t="s">
        <v>2752</v>
      </c>
      <c r="B248" s="416" t="s">
        <v>2753</v>
      </c>
      <c r="C248" s="416"/>
      <c r="D248" s="454">
        <v>0</v>
      </c>
      <c r="E248" s="455"/>
      <c r="F248" s="449"/>
      <c r="G248" s="450"/>
      <c r="H248" s="450"/>
      <c r="I248" s="450"/>
      <c r="J248" s="450"/>
      <c r="K248" s="450"/>
      <c r="L248" s="450"/>
      <c r="M248" s="450"/>
      <c r="V248" s="423" t="e">
        <f>#REF!+D248</f>
        <v>#REF!</v>
      </c>
    </row>
    <row r="249" s="421" customFormat="1" ht="18.75" customHeight="1" spans="1:22">
      <c r="A249" s="453" t="s">
        <v>480</v>
      </c>
      <c r="B249" s="416" t="s">
        <v>481</v>
      </c>
      <c r="C249" s="416" t="s">
        <v>2754</v>
      </c>
      <c r="D249" s="454">
        <v>707</v>
      </c>
      <c r="E249" s="455"/>
      <c r="F249" s="449"/>
      <c r="G249" s="450"/>
      <c r="H249" s="450"/>
      <c r="I249" s="450"/>
      <c r="J249" s="450"/>
      <c r="K249" s="450">
        <v>707</v>
      </c>
      <c r="L249" s="450"/>
      <c r="M249" s="450"/>
      <c r="V249" s="423" t="e">
        <f>#REF!+D249</f>
        <v>#REF!</v>
      </c>
    </row>
    <row r="250" s="420" customFormat="1" ht="18.75" customHeight="1" spans="1:22">
      <c r="A250" s="445" t="s">
        <v>482</v>
      </c>
      <c r="B250" s="451" t="s">
        <v>483</v>
      </c>
      <c r="C250" s="451"/>
      <c r="D250" s="447">
        <v>50</v>
      </c>
      <c r="E250" s="448"/>
      <c r="F250" s="449"/>
      <c r="G250" s="450"/>
      <c r="H250" s="450"/>
      <c r="I250" s="450"/>
      <c r="J250" s="450"/>
      <c r="K250" s="450">
        <v>50</v>
      </c>
      <c r="L250" s="450"/>
      <c r="M250" s="450"/>
      <c r="N250" s="421"/>
      <c r="O250" s="421"/>
      <c r="P250" s="421"/>
      <c r="Q250" s="421"/>
      <c r="V250" s="456" t="e">
        <f>#REF!+D250</f>
        <v>#REF!</v>
      </c>
    </row>
    <row r="251" s="420" customFormat="1" ht="18.75" customHeight="1" spans="1:22">
      <c r="A251" s="445" t="s">
        <v>484</v>
      </c>
      <c r="B251" s="452" t="s">
        <v>481</v>
      </c>
      <c r="C251" s="452" t="s">
        <v>2754</v>
      </c>
      <c r="D251" s="447">
        <v>657</v>
      </c>
      <c r="E251" s="448"/>
      <c r="F251" s="449"/>
      <c r="G251" s="450"/>
      <c r="H251" s="450"/>
      <c r="I251" s="450"/>
      <c r="J251" s="450"/>
      <c r="K251" s="450">
        <v>657</v>
      </c>
      <c r="L251" s="450"/>
      <c r="M251" s="450"/>
      <c r="N251" s="421"/>
      <c r="O251" s="421"/>
      <c r="P251" s="421"/>
      <c r="Q251" s="421"/>
      <c r="V251" s="456" t="e">
        <f>#REF!+D251</f>
        <v>#REF!</v>
      </c>
    </row>
    <row r="252" s="421" customFormat="1" ht="18.75" customHeight="1" spans="1:22">
      <c r="A252" s="453" t="s">
        <v>485</v>
      </c>
      <c r="B252" s="416" t="s">
        <v>486</v>
      </c>
      <c r="C252" s="416"/>
      <c r="D252" s="454">
        <v>0</v>
      </c>
      <c r="E252" s="455"/>
      <c r="F252" s="449"/>
      <c r="G252" s="450"/>
      <c r="H252" s="450"/>
      <c r="I252" s="450"/>
      <c r="J252" s="450"/>
      <c r="K252" s="450"/>
      <c r="L252" s="450"/>
      <c r="M252" s="450"/>
      <c r="V252" s="423" t="e">
        <f>#REF!+D252</f>
        <v>#REF!</v>
      </c>
    </row>
    <row r="253" s="421" customFormat="1" ht="18.75" customHeight="1" spans="1:22">
      <c r="A253" s="453" t="s">
        <v>487</v>
      </c>
      <c r="B253" s="416" t="s">
        <v>488</v>
      </c>
      <c r="C253" s="416"/>
      <c r="D253" s="454">
        <v>0</v>
      </c>
      <c r="E253" s="455"/>
      <c r="F253" s="449"/>
      <c r="G253" s="450"/>
      <c r="H253" s="450"/>
      <c r="I253" s="450"/>
      <c r="J253" s="450"/>
      <c r="K253" s="450"/>
      <c r="L253" s="450"/>
      <c r="M253" s="450"/>
      <c r="V253" s="423" t="e">
        <f>#REF!+D253</f>
        <v>#REF!</v>
      </c>
    </row>
    <row r="254" s="421" customFormat="1" ht="18.75" customHeight="1" spans="1:22">
      <c r="A254" s="453" t="s">
        <v>489</v>
      </c>
      <c r="B254" s="416" t="s">
        <v>95</v>
      </c>
      <c r="C254" s="416"/>
      <c r="D254" s="454">
        <v>0</v>
      </c>
      <c r="E254" s="455"/>
      <c r="F254" s="449"/>
      <c r="G254" s="450"/>
      <c r="H254" s="450"/>
      <c r="I254" s="450"/>
      <c r="J254" s="450"/>
      <c r="K254" s="450"/>
      <c r="L254" s="450"/>
      <c r="M254" s="450"/>
      <c r="V254" s="423" t="e">
        <f>#REF!+D254</f>
        <v>#REF!</v>
      </c>
    </row>
    <row r="255" s="420" customFormat="1" ht="18.75" customHeight="1" spans="1:22">
      <c r="A255" s="445" t="s">
        <v>490</v>
      </c>
      <c r="B255" s="452" t="s">
        <v>97</v>
      </c>
      <c r="C255" s="452"/>
      <c r="D255" s="447">
        <v>0</v>
      </c>
      <c r="E255" s="448"/>
      <c r="F255" s="449"/>
      <c r="G255" s="450"/>
      <c r="H255" s="450"/>
      <c r="I255" s="450"/>
      <c r="J255" s="450"/>
      <c r="K255" s="450"/>
      <c r="L255" s="450"/>
      <c r="M255" s="450"/>
      <c r="N255" s="421"/>
      <c r="O255" s="421"/>
      <c r="P255" s="421"/>
      <c r="Q255" s="421"/>
      <c r="V255" s="456" t="e">
        <f>#REF!+D255</f>
        <v>#REF!</v>
      </c>
    </row>
    <row r="256" s="420" customFormat="1" ht="18.75" customHeight="1" spans="1:22">
      <c r="A256" s="445" t="s">
        <v>491</v>
      </c>
      <c r="B256" s="451" t="s">
        <v>99</v>
      </c>
      <c r="C256" s="451"/>
      <c r="D256" s="447">
        <v>0</v>
      </c>
      <c r="E256" s="448"/>
      <c r="F256" s="449"/>
      <c r="G256" s="450"/>
      <c r="H256" s="450"/>
      <c r="I256" s="450"/>
      <c r="J256" s="450"/>
      <c r="K256" s="450"/>
      <c r="L256" s="450"/>
      <c r="M256" s="450"/>
      <c r="N256" s="421"/>
      <c r="O256" s="421"/>
      <c r="P256" s="421"/>
      <c r="Q256" s="421"/>
      <c r="V256" s="456" t="e">
        <f>#REF!+D256</f>
        <v>#REF!</v>
      </c>
    </row>
    <row r="257" s="420" customFormat="1" ht="18.75" customHeight="1" spans="1:22">
      <c r="A257" s="445" t="s">
        <v>492</v>
      </c>
      <c r="B257" s="452" t="s">
        <v>437</v>
      </c>
      <c r="C257" s="452"/>
      <c r="D257" s="447">
        <v>0</v>
      </c>
      <c r="E257" s="448"/>
      <c r="F257" s="449"/>
      <c r="G257" s="450"/>
      <c r="H257" s="450"/>
      <c r="I257" s="450"/>
      <c r="J257" s="450"/>
      <c r="K257" s="450"/>
      <c r="L257" s="450"/>
      <c r="M257" s="450"/>
      <c r="N257" s="421"/>
      <c r="O257" s="421"/>
      <c r="P257" s="421"/>
      <c r="Q257" s="421"/>
      <c r="V257" s="456" t="e">
        <f>#REF!+D257</f>
        <v>#REF!</v>
      </c>
    </row>
    <row r="258" s="420" customFormat="1" ht="18.75" customHeight="1" spans="1:22">
      <c r="A258" s="445" t="s">
        <v>493</v>
      </c>
      <c r="B258" s="452" t="s">
        <v>113</v>
      </c>
      <c r="C258" s="452"/>
      <c r="D258" s="447">
        <v>0</v>
      </c>
      <c r="E258" s="448"/>
      <c r="F258" s="449"/>
      <c r="G258" s="450"/>
      <c r="H258" s="450"/>
      <c r="I258" s="450"/>
      <c r="J258" s="450"/>
      <c r="K258" s="450"/>
      <c r="L258" s="450"/>
      <c r="M258" s="450"/>
      <c r="N258" s="421"/>
      <c r="O258" s="421"/>
      <c r="P258" s="421"/>
      <c r="Q258" s="421"/>
      <c r="V258" s="456" t="e">
        <f>#REF!+D258</f>
        <v>#REF!</v>
      </c>
    </row>
    <row r="259" s="421" customFormat="1" ht="18.75" customHeight="1" spans="1:22">
      <c r="A259" s="453" t="s">
        <v>494</v>
      </c>
      <c r="B259" s="416" t="s">
        <v>495</v>
      </c>
      <c r="C259" s="416"/>
      <c r="D259" s="454">
        <v>0</v>
      </c>
      <c r="E259" s="455"/>
      <c r="F259" s="449"/>
      <c r="G259" s="450"/>
      <c r="H259" s="450"/>
      <c r="I259" s="450"/>
      <c r="J259" s="450"/>
      <c r="K259" s="450"/>
      <c r="L259" s="450"/>
      <c r="M259" s="450"/>
      <c r="V259" s="423" t="e">
        <f>#REF!+D259</f>
        <v>#REF!</v>
      </c>
    </row>
    <row r="260" s="421" customFormat="1" ht="18.75" customHeight="1" spans="1:22">
      <c r="A260" s="453" t="s">
        <v>496</v>
      </c>
      <c r="B260" s="416" t="s">
        <v>497</v>
      </c>
      <c r="C260" s="416"/>
      <c r="D260" s="454">
        <v>0</v>
      </c>
      <c r="E260" s="455"/>
      <c r="F260" s="449"/>
      <c r="G260" s="450"/>
      <c r="H260" s="450"/>
      <c r="I260" s="450"/>
      <c r="J260" s="450"/>
      <c r="K260" s="450"/>
      <c r="L260" s="450"/>
      <c r="M260" s="450"/>
      <c r="V260" s="423" t="e">
        <f>#REF!+D260</f>
        <v>#REF!</v>
      </c>
    </row>
    <row r="261" s="421" customFormat="1" ht="18.75" customHeight="1" spans="1:22">
      <c r="A261" s="453" t="s">
        <v>498</v>
      </c>
      <c r="B261" s="416" t="s">
        <v>2755</v>
      </c>
      <c r="C261" s="416"/>
      <c r="D261" s="454">
        <v>0</v>
      </c>
      <c r="E261" s="455"/>
      <c r="F261" s="449"/>
      <c r="G261" s="450"/>
      <c r="H261" s="450"/>
      <c r="I261" s="450"/>
      <c r="J261" s="450"/>
      <c r="K261" s="450"/>
      <c r="L261" s="450"/>
      <c r="M261" s="450"/>
      <c r="V261" s="423" t="e">
        <f>#REF!+D261</f>
        <v>#REF!</v>
      </c>
    </row>
    <row r="262" s="421" customFormat="1" ht="18.75" customHeight="1" spans="1:22">
      <c r="A262" s="453" t="s">
        <v>500</v>
      </c>
      <c r="B262" s="416" t="s">
        <v>501</v>
      </c>
      <c r="C262" s="416"/>
      <c r="D262" s="454">
        <v>0</v>
      </c>
      <c r="E262" s="455"/>
      <c r="F262" s="449"/>
      <c r="G262" s="450"/>
      <c r="H262" s="450"/>
      <c r="I262" s="450"/>
      <c r="J262" s="450"/>
      <c r="K262" s="450"/>
      <c r="L262" s="450"/>
      <c r="M262" s="450"/>
      <c r="V262" s="423" t="e">
        <f>#REF!+D262</f>
        <v>#REF!</v>
      </c>
    </row>
    <row r="263" s="421" customFormat="1" ht="18.75" customHeight="1" spans="1:22">
      <c r="A263" s="453" t="s">
        <v>502</v>
      </c>
      <c r="B263" s="416" t="s">
        <v>503</v>
      </c>
      <c r="C263" s="416"/>
      <c r="D263" s="454">
        <v>0</v>
      </c>
      <c r="E263" s="455"/>
      <c r="F263" s="449"/>
      <c r="G263" s="450"/>
      <c r="H263" s="450"/>
      <c r="I263" s="450"/>
      <c r="J263" s="450"/>
      <c r="K263" s="450"/>
      <c r="L263" s="450"/>
      <c r="M263" s="450"/>
      <c r="V263" s="423" t="e">
        <f>#REF!+D263</f>
        <v>#REF!</v>
      </c>
    </row>
    <row r="264" s="421" customFormat="1" ht="18.75" customHeight="1" spans="1:22">
      <c r="A264" s="453" t="s">
        <v>504</v>
      </c>
      <c r="B264" s="416" t="s">
        <v>505</v>
      </c>
      <c r="C264" s="416"/>
      <c r="D264" s="454">
        <v>0</v>
      </c>
      <c r="E264" s="455"/>
      <c r="F264" s="449"/>
      <c r="G264" s="450"/>
      <c r="H264" s="450"/>
      <c r="I264" s="450"/>
      <c r="J264" s="450"/>
      <c r="K264" s="450"/>
      <c r="L264" s="450"/>
      <c r="M264" s="450"/>
      <c r="V264" s="423" t="e">
        <f>#REF!+D264</f>
        <v>#REF!</v>
      </c>
    </row>
    <row r="265" s="421" customFormat="1" ht="18.75" customHeight="1" spans="1:22">
      <c r="A265" s="453" t="s">
        <v>506</v>
      </c>
      <c r="B265" s="416" t="s">
        <v>503</v>
      </c>
      <c r="C265" s="416"/>
      <c r="D265" s="454">
        <v>0</v>
      </c>
      <c r="E265" s="455"/>
      <c r="F265" s="449"/>
      <c r="G265" s="450"/>
      <c r="H265" s="450"/>
      <c r="I265" s="450"/>
      <c r="J265" s="450"/>
      <c r="K265" s="450"/>
      <c r="L265" s="450"/>
      <c r="M265" s="450"/>
      <c r="V265" s="423" t="e">
        <f>#REF!+D265</f>
        <v>#REF!</v>
      </c>
    </row>
    <row r="266" s="421" customFormat="1" ht="18.75" customHeight="1" spans="1:22">
      <c r="A266" s="453" t="s">
        <v>507</v>
      </c>
      <c r="B266" s="416" t="s">
        <v>508</v>
      </c>
      <c r="C266" s="416"/>
      <c r="D266" s="454">
        <v>0</v>
      </c>
      <c r="E266" s="455"/>
      <c r="F266" s="449"/>
      <c r="G266" s="450"/>
      <c r="H266" s="450"/>
      <c r="I266" s="450"/>
      <c r="J266" s="450"/>
      <c r="K266" s="450"/>
      <c r="L266" s="450"/>
      <c r="M266" s="450"/>
      <c r="V266" s="423" t="e">
        <f>#REF!+D266</f>
        <v>#REF!</v>
      </c>
    </row>
    <row r="267" s="421" customFormat="1" ht="18.75" customHeight="1" spans="1:22">
      <c r="A267" s="453" t="s">
        <v>509</v>
      </c>
      <c r="B267" s="416" t="s">
        <v>510</v>
      </c>
      <c r="C267" s="416"/>
      <c r="D267" s="454">
        <v>0</v>
      </c>
      <c r="E267" s="455"/>
      <c r="F267" s="449"/>
      <c r="G267" s="450"/>
      <c r="H267" s="450"/>
      <c r="I267" s="450"/>
      <c r="J267" s="450"/>
      <c r="K267" s="450"/>
      <c r="L267" s="450"/>
      <c r="M267" s="450"/>
      <c r="V267" s="423" t="e">
        <f>#REF!+D267</f>
        <v>#REF!</v>
      </c>
    </row>
    <row r="268" s="421" customFormat="1" ht="18.75" customHeight="1" spans="1:22">
      <c r="A268" s="453" t="s">
        <v>511</v>
      </c>
      <c r="B268" s="416" t="s">
        <v>512</v>
      </c>
      <c r="C268" s="416"/>
      <c r="D268" s="454">
        <v>0</v>
      </c>
      <c r="E268" s="455"/>
      <c r="F268" s="449"/>
      <c r="G268" s="450"/>
      <c r="H268" s="450"/>
      <c r="I268" s="450"/>
      <c r="J268" s="450"/>
      <c r="K268" s="450"/>
      <c r="L268" s="450"/>
      <c r="M268" s="450"/>
      <c r="V268" s="423" t="e">
        <f>#REF!+D268</f>
        <v>#REF!</v>
      </c>
    </row>
    <row r="269" s="421" customFormat="1" ht="18.75" customHeight="1" spans="1:22">
      <c r="A269" s="453" t="s">
        <v>513</v>
      </c>
      <c r="B269" s="416" t="s">
        <v>514</v>
      </c>
      <c r="C269" s="416"/>
      <c r="D269" s="454">
        <v>0</v>
      </c>
      <c r="E269" s="455"/>
      <c r="F269" s="449"/>
      <c r="G269" s="450"/>
      <c r="H269" s="450"/>
      <c r="I269" s="450"/>
      <c r="J269" s="450"/>
      <c r="K269" s="450"/>
      <c r="L269" s="450"/>
      <c r="M269" s="450"/>
      <c r="V269" s="423" t="e">
        <f>#REF!+D269</f>
        <v>#REF!</v>
      </c>
    </row>
    <row r="270" s="421" customFormat="1" ht="18.75" customHeight="1" spans="1:22">
      <c r="A270" s="453" t="s">
        <v>515</v>
      </c>
      <c r="B270" s="416" t="s">
        <v>516</v>
      </c>
      <c r="C270" s="416"/>
      <c r="D270" s="454">
        <v>0</v>
      </c>
      <c r="E270" s="455"/>
      <c r="F270" s="449"/>
      <c r="G270" s="450"/>
      <c r="H270" s="450"/>
      <c r="I270" s="450"/>
      <c r="J270" s="450"/>
      <c r="K270" s="450"/>
      <c r="L270" s="450"/>
      <c r="M270" s="450"/>
      <c r="V270" s="423" t="e">
        <f>#REF!+D270</f>
        <v>#REF!</v>
      </c>
    </row>
    <row r="271" s="421" customFormat="1" ht="18.75" customHeight="1" spans="1:22">
      <c r="A271" s="453" t="s">
        <v>517</v>
      </c>
      <c r="B271" s="416" t="s">
        <v>518</v>
      </c>
      <c r="C271" s="416"/>
      <c r="D271" s="454">
        <v>0</v>
      </c>
      <c r="E271" s="455"/>
      <c r="F271" s="449"/>
      <c r="G271" s="450"/>
      <c r="H271" s="450"/>
      <c r="I271" s="450"/>
      <c r="J271" s="450"/>
      <c r="K271" s="450"/>
      <c r="L271" s="450"/>
      <c r="M271" s="450"/>
      <c r="V271" s="423" t="e">
        <f>#REF!+D271</f>
        <v>#REF!</v>
      </c>
    </row>
    <row r="272" s="421" customFormat="1" ht="18.75" customHeight="1" spans="1:22">
      <c r="A272" s="453" t="s">
        <v>519</v>
      </c>
      <c r="B272" s="416" t="s">
        <v>520</v>
      </c>
      <c r="C272" s="416"/>
      <c r="D272" s="454">
        <v>0</v>
      </c>
      <c r="E272" s="455"/>
      <c r="F272" s="449"/>
      <c r="G272" s="450"/>
      <c r="H272" s="450"/>
      <c r="I272" s="450"/>
      <c r="J272" s="450"/>
      <c r="K272" s="450"/>
      <c r="L272" s="450"/>
      <c r="M272" s="450"/>
      <c r="V272" s="423" t="e">
        <f>#REF!+D272</f>
        <v>#REF!</v>
      </c>
    </row>
    <row r="273" s="421" customFormat="1" ht="18.75" customHeight="1" spans="1:22">
      <c r="A273" s="453" t="s">
        <v>521</v>
      </c>
      <c r="B273" s="416" t="s">
        <v>522</v>
      </c>
      <c r="C273" s="416"/>
      <c r="D273" s="454">
        <v>0</v>
      </c>
      <c r="E273" s="455"/>
      <c r="F273" s="449"/>
      <c r="G273" s="450"/>
      <c r="H273" s="450"/>
      <c r="I273" s="450"/>
      <c r="J273" s="450"/>
      <c r="K273" s="450"/>
      <c r="L273" s="450"/>
      <c r="M273" s="450"/>
      <c r="V273" s="423" t="e">
        <f>#REF!+D273</f>
        <v>#REF!</v>
      </c>
    </row>
    <row r="274" s="421" customFormat="1" ht="18.75" customHeight="1" spans="1:22">
      <c r="A274" s="453" t="s">
        <v>523</v>
      </c>
      <c r="B274" s="416" t="s">
        <v>524</v>
      </c>
      <c r="C274" s="416"/>
      <c r="D274" s="454">
        <v>0</v>
      </c>
      <c r="E274" s="455"/>
      <c r="F274" s="449"/>
      <c r="G274" s="450"/>
      <c r="H274" s="450"/>
      <c r="I274" s="450"/>
      <c r="J274" s="450"/>
      <c r="K274" s="450"/>
      <c r="L274" s="450"/>
      <c r="M274" s="450"/>
      <c r="V274" s="423" t="e">
        <f>#REF!+D274</f>
        <v>#REF!</v>
      </c>
    </row>
    <row r="275" s="421" customFormat="1" ht="18.75" customHeight="1" spans="1:22">
      <c r="A275" s="453" t="s">
        <v>525</v>
      </c>
      <c r="B275" s="416" t="s">
        <v>526</v>
      </c>
      <c r="C275" s="416"/>
      <c r="D275" s="454">
        <v>0</v>
      </c>
      <c r="E275" s="455"/>
      <c r="F275" s="449"/>
      <c r="G275" s="450"/>
      <c r="H275" s="450"/>
      <c r="I275" s="450"/>
      <c r="J275" s="450"/>
      <c r="K275" s="450"/>
      <c r="L275" s="450"/>
      <c r="M275" s="450"/>
      <c r="V275" s="423" t="e">
        <f>#REF!+D275</f>
        <v>#REF!</v>
      </c>
    </row>
    <row r="276" s="421" customFormat="1" ht="18.75" customHeight="1" spans="1:22">
      <c r="A276" s="453" t="s">
        <v>527</v>
      </c>
      <c r="B276" s="416" t="s">
        <v>528</v>
      </c>
      <c r="C276" s="416"/>
      <c r="D276" s="454">
        <v>0</v>
      </c>
      <c r="E276" s="455"/>
      <c r="F276" s="449"/>
      <c r="G276" s="450"/>
      <c r="H276" s="450"/>
      <c r="I276" s="450"/>
      <c r="J276" s="450"/>
      <c r="K276" s="450"/>
      <c r="L276" s="450"/>
      <c r="M276" s="450"/>
      <c r="V276" s="423" t="e">
        <f>#REF!+D276</f>
        <v>#REF!</v>
      </c>
    </row>
    <row r="277" s="421" customFormat="1" ht="18.75" customHeight="1" spans="1:22">
      <c r="A277" s="453" t="s">
        <v>529</v>
      </c>
      <c r="B277" s="416" t="s">
        <v>528</v>
      </c>
      <c r="C277" s="416"/>
      <c r="D277" s="454">
        <v>0</v>
      </c>
      <c r="E277" s="455"/>
      <c r="F277" s="449"/>
      <c r="G277" s="450"/>
      <c r="H277" s="450"/>
      <c r="I277" s="450"/>
      <c r="J277" s="450"/>
      <c r="K277" s="450"/>
      <c r="L277" s="450"/>
      <c r="M277" s="450"/>
      <c r="V277" s="423" t="e">
        <f>#REF!+D277</f>
        <v>#REF!</v>
      </c>
    </row>
    <row r="278" s="421" customFormat="1" ht="18.75" customHeight="1" spans="1:22">
      <c r="A278" s="453" t="s">
        <v>530</v>
      </c>
      <c r="B278" s="416" t="s">
        <v>531</v>
      </c>
      <c r="C278" s="416"/>
      <c r="D278" s="454">
        <v>0</v>
      </c>
      <c r="E278" s="455"/>
      <c r="F278" s="449"/>
      <c r="G278" s="450"/>
      <c r="H278" s="450"/>
      <c r="I278" s="450"/>
      <c r="J278" s="450"/>
      <c r="K278" s="450"/>
      <c r="L278" s="450"/>
      <c r="M278" s="450"/>
      <c r="V278" s="423" t="e">
        <f>#REF!+D278</f>
        <v>#REF!</v>
      </c>
    </row>
    <row r="279" s="421" customFormat="1" ht="18.75" customHeight="1" spans="1:22">
      <c r="A279" s="453" t="s">
        <v>532</v>
      </c>
      <c r="B279" s="416" t="s">
        <v>533</v>
      </c>
      <c r="C279" s="416"/>
      <c r="D279" s="454">
        <v>0</v>
      </c>
      <c r="E279" s="455"/>
      <c r="F279" s="449"/>
      <c r="G279" s="450"/>
      <c r="H279" s="450"/>
      <c r="I279" s="450"/>
      <c r="J279" s="450"/>
      <c r="K279" s="450"/>
      <c r="L279" s="450"/>
      <c r="M279" s="450"/>
      <c r="V279" s="423" t="e">
        <f>#REF!+D279</f>
        <v>#REF!</v>
      </c>
    </row>
    <row r="280" s="421" customFormat="1" ht="18.75" customHeight="1" spans="1:22">
      <c r="A280" s="453" t="s">
        <v>534</v>
      </c>
      <c r="B280" s="416" t="s">
        <v>535</v>
      </c>
      <c r="C280" s="416"/>
      <c r="D280" s="454">
        <v>0</v>
      </c>
      <c r="E280" s="455"/>
      <c r="F280" s="449"/>
      <c r="G280" s="450"/>
      <c r="H280" s="450"/>
      <c r="I280" s="450"/>
      <c r="J280" s="450"/>
      <c r="K280" s="450"/>
      <c r="L280" s="450"/>
      <c r="M280" s="450"/>
      <c r="V280" s="423" t="e">
        <f>#REF!+D280</f>
        <v>#REF!</v>
      </c>
    </row>
    <row r="281" s="421" customFormat="1" ht="18.75" customHeight="1" spans="1:22">
      <c r="A281" s="453" t="s">
        <v>536</v>
      </c>
      <c r="B281" s="416" t="s">
        <v>537</v>
      </c>
      <c r="C281" s="416"/>
      <c r="D281" s="454">
        <v>0</v>
      </c>
      <c r="E281" s="455"/>
      <c r="F281" s="449"/>
      <c r="G281" s="450"/>
      <c r="H281" s="450"/>
      <c r="I281" s="450"/>
      <c r="J281" s="450"/>
      <c r="K281" s="450"/>
      <c r="L281" s="450"/>
      <c r="M281" s="450"/>
      <c r="V281" s="423" t="e">
        <f>#REF!+D281</f>
        <v>#REF!</v>
      </c>
    </row>
    <row r="282" s="421" customFormat="1" ht="18.75" customHeight="1" spans="1:22">
      <c r="A282" s="453" t="s">
        <v>538</v>
      </c>
      <c r="B282" s="416" t="s">
        <v>72</v>
      </c>
      <c r="C282" s="416"/>
      <c r="D282" s="454">
        <v>0</v>
      </c>
      <c r="E282" s="455"/>
      <c r="F282" s="449"/>
      <c r="G282" s="450"/>
      <c r="H282" s="450"/>
      <c r="I282" s="450"/>
      <c r="J282" s="450"/>
      <c r="K282" s="450"/>
      <c r="L282" s="450"/>
      <c r="M282" s="450"/>
      <c r="V282" s="423" t="e">
        <f>#REF!+D282</f>
        <v>#REF!</v>
      </c>
    </row>
    <row r="283" s="421" customFormat="1" ht="18.75" customHeight="1" spans="1:22">
      <c r="A283" s="453" t="s">
        <v>2756</v>
      </c>
      <c r="B283" s="416" t="s">
        <v>2757</v>
      </c>
      <c r="C283" s="416"/>
      <c r="D283" s="454">
        <v>0</v>
      </c>
      <c r="E283" s="455"/>
      <c r="F283" s="449"/>
      <c r="G283" s="450"/>
      <c r="H283" s="450"/>
      <c r="I283" s="450"/>
      <c r="J283" s="450"/>
      <c r="K283" s="450"/>
      <c r="L283" s="450"/>
      <c r="M283" s="450"/>
      <c r="V283" s="423" t="e">
        <f>#REF!+D283</f>
        <v>#REF!</v>
      </c>
    </row>
    <row r="284" s="421" customFormat="1" ht="18.75" customHeight="1" spans="1:22">
      <c r="A284" s="453" t="s">
        <v>2758</v>
      </c>
      <c r="B284" s="416" t="s">
        <v>95</v>
      </c>
      <c r="C284" s="416"/>
      <c r="D284" s="454">
        <v>0</v>
      </c>
      <c r="E284" s="455"/>
      <c r="F284" s="449"/>
      <c r="G284" s="450"/>
      <c r="H284" s="450"/>
      <c r="I284" s="450"/>
      <c r="J284" s="450"/>
      <c r="K284" s="450"/>
      <c r="L284" s="450"/>
      <c r="M284" s="450"/>
      <c r="V284" s="423" t="e">
        <f>#REF!+D284</f>
        <v>#REF!</v>
      </c>
    </row>
    <row r="285" s="420" customFormat="1" ht="18.75" customHeight="1" spans="1:22">
      <c r="A285" s="445" t="s">
        <v>2759</v>
      </c>
      <c r="B285" s="451" t="s">
        <v>97</v>
      </c>
      <c r="C285" s="451"/>
      <c r="D285" s="447">
        <v>0</v>
      </c>
      <c r="E285" s="448"/>
      <c r="F285" s="449"/>
      <c r="G285" s="450"/>
      <c r="H285" s="450"/>
      <c r="I285" s="450"/>
      <c r="J285" s="450"/>
      <c r="K285" s="450"/>
      <c r="L285" s="450"/>
      <c r="M285" s="450"/>
      <c r="N285" s="421"/>
      <c r="O285" s="421"/>
      <c r="P285" s="421"/>
      <c r="Q285" s="421"/>
      <c r="V285" s="456" t="e">
        <f>#REF!+D285</f>
        <v>#REF!</v>
      </c>
    </row>
    <row r="286" s="421" customFormat="1" ht="18.75" customHeight="1" spans="1:22">
      <c r="A286" s="453" t="s">
        <v>2760</v>
      </c>
      <c r="B286" s="416" t="s">
        <v>99</v>
      </c>
      <c r="C286" s="416"/>
      <c r="D286" s="454">
        <v>0</v>
      </c>
      <c r="E286" s="455"/>
      <c r="F286" s="449"/>
      <c r="G286" s="450"/>
      <c r="H286" s="450"/>
      <c r="I286" s="450"/>
      <c r="J286" s="450"/>
      <c r="K286" s="450"/>
      <c r="L286" s="450"/>
      <c r="M286" s="450"/>
      <c r="V286" s="423" t="e">
        <f>#REF!+D286</f>
        <v>#REF!</v>
      </c>
    </row>
    <row r="287" s="421" customFormat="1" ht="18.75" customHeight="1" spans="1:22">
      <c r="A287" s="453" t="s">
        <v>2761</v>
      </c>
      <c r="B287" s="416" t="s">
        <v>113</v>
      </c>
      <c r="C287" s="416"/>
      <c r="D287" s="454">
        <v>0</v>
      </c>
      <c r="E287" s="455"/>
      <c r="F287" s="449"/>
      <c r="G287" s="450"/>
      <c r="H287" s="450"/>
      <c r="I287" s="450"/>
      <c r="J287" s="450"/>
      <c r="K287" s="450"/>
      <c r="L287" s="450"/>
      <c r="M287" s="450"/>
      <c r="V287" s="423" t="e">
        <f>#REF!+D287</f>
        <v>#REF!</v>
      </c>
    </row>
    <row r="288" s="421" customFormat="1" ht="18.75" customHeight="1" spans="1:22">
      <c r="A288" s="453" t="s">
        <v>2762</v>
      </c>
      <c r="B288" s="416" t="s">
        <v>2763</v>
      </c>
      <c r="C288" s="416"/>
      <c r="D288" s="454">
        <v>0</v>
      </c>
      <c r="E288" s="455"/>
      <c r="F288" s="449"/>
      <c r="G288" s="450"/>
      <c r="H288" s="450"/>
      <c r="I288" s="450"/>
      <c r="J288" s="450"/>
      <c r="K288" s="450"/>
      <c r="L288" s="450"/>
      <c r="M288" s="450"/>
      <c r="V288" s="423" t="e">
        <f>#REF!+D288</f>
        <v>#REF!</v>
      </c>
    </row>
    <row r="289" s="421" customFormat="1" ht="18.75" customHeight="1" spans="1:22">
      <c r="A289" s="453" t="s">
        <v>539</v>
      </c>
      <c r="B289" s="416" t="s">
        <v>540</v>
      </c>
      <c r="C289" s="416"/>
      <c r="D289" s="454">
        <v>0</v>
      </c>
      <c r="E289" s="455"/>
      <c r="F289" s="449"/>
      <c r="G289" s="450"/>
      <c r="H289" s="450"/>
      <c r="I289" s="450"/>
      <c r="J289" s="450"/>
      <c r="K289" s="450"/>
      <c r="L289" s="450"/>
      <c r="M289" s="450"/>
      <c r="V289" s="423" t="e">
        <f>#REF!+D289</f>
        <v>#REF!</v>
      </c>
    </row>
    <row r="290" s="421" customFormat="1" ht="18.75" customHeight="1" spans="1:22">
      <c r="A290" s="453" t="s">
        <v>541</v>
      </c>
      <c r="B290" s="416" t="s">
        <v>540</v>
      </c>
      <c r="C290" s="416"/>
      <c r="D290" s="454">
        <v>0</v>
      </c>
      <c r="E290" s="455"/>
      <c r="F290" s="449"/>
      <c r="G290" s="450"/>
      <c r="H290" s="450"/>
      <c r="I290" s="450"/>
      <c r="J290" s="450"/>
      <c r="K290" s="450"/>
      <c r="L290" s="450"/>
      <c r="M290" s="450"/>
      <c r="V290" s="423" t="e">
        <f>#REF!+D290</f>
        <v>#REF!</v>
      </c>
    </row>
    <row r="291" s="421" customFormat="1" ht="18.75" customHeight="1" spans="1:22">
      <c r="A291" s="453" t="s">
        <v>542</v>
      </c>
      <c r="B291" s="416" t="s">
        <v>52</v>
      </c>
      <c r="C291" s="416"/>
      <c r="D291" s="454">
        <v>0</v>
      </c>
      <c r="E291" s="455"/>
      <c r="F291" s="449"/>
      <c r="G291" s="450"/>
      <c r="H291" s="450"/>
      <c r="I291" s="450"/>
      <c r="J291" s="450"/>
      <c r="K291" s="450"/>
      <c r="L291" s="450"/>
      <c r="M291" s="450"/>
      <c r="V291" s="423" t="e">
        <f>#REF!+D291</f>
        <v>#REF!</v>
      </c>
    </row>
    <row r="292" s="420" customFormat="1" ht="18.75" customHeight="1" spans="1:22">
      <c r="A292" s="445" t="s">
        <v>543</v>
      </c>
      <c r="B292" s="446" t="s">
        <v>544</v>
      </c>
      <c r="C292" s="446"/>
      <c r="D292" s="447">
        <v>0</v>
      </c>
      <c r="E292" s="448"/>
      <c r="F292" s="449"/>
      <c r="G292" s="450"/>
      <c r="H292" s="450"/>
      <c r="I292" s="450"/>
      <c r="J292" s="450"/>
      <c r="K292" s="450"/>
      <c r="L292" s="450"/>
      <c r="M292" s="450"/>
      <c r="N292" s="421"/>
      <c r="O292" s="421"/>
      <c r="P292" s="421"/>
      <c r="Q292" s="421"/>
      <c r="V292" s="456" t="e">
        <f>#REF!+D292</f>
        <v>#REF!</v>
      </c>
    </row>
    <row r="293" s="421" customFormat="1" ht="18.75" customHeight="1" spans="1:22">
      <c r="A293" s="453" t="s">
        <v>545</v>
      </c>
      <c r="B293" s="416" t="s">
        <v>544</v>
      </c>
      <c r="C293" s="416"/>
      <c r="D293" s="454">
        <v>0</v>
      </c>
      <c r="E293" s="455"/>
      <c r="F293" s="449"/>
      <c r="G293" s="450"/>
      <c r="H293" s="450"/>
      <c r="I293" s="450"/>
      <c r="J293" s="450"/>
      <c r="K293" s="450"/>
      <c r="L293" s="450"/>
      <c r="M293" s="450"/>
      <c r="V293" s="423" t="e">
        <f>#REF!+D293</f>
        <v>#REF!</v>
      </c>
    </row>
    <row r="294" s="421" customFormat="1" ht="18.75" customHeight="1" spans="1:22">
      <c r="A294" s="453" t="s">
        <v>546</v>
      </c>
      <c r="B294" s="416" t="s">
        <v>547</v>
      </c>
      <c r="C294" s="416"/>
      <c r="D294" s="454">
        <v>0</v>
      </c>
      <c r="E294" s="455"/>
      <c r="F294" s="449"/>
      <c r="G294" s="450"/>
      <c r="H294" s="450"/>
      <c r="I294" s="450"/>
      <c r="J294" s="450"/>
      <c r="K294" s="450"/>
      <c r="L294" s="450"/>
      <c r="M294" s="450"/>
      <c r="V294" s="423" t="e">
        <f>#REF!+D294</f>
        <v>#REF!</v>
      </c>
    </row>
    <row r="295" s="421" customFormat="1" ht="18.75" customHeight="1" spans="1:22">
      <c r="A295" s="453" t="s">
        <v>548</v>
      </c>
      <c r="B295" s="416" t="s">
        <v>547</v>
      </c>
      <c r="C295" s="416"/>
      <c r="D295" s="454">
        <v>0</v>
      </c>
      <c r="E295" s="455"/>
      <c r="F295" s="449"/>
      <c r="G295" s="450"/>
      <c r="H295" s="450"/>
      <c r="I295" s="450"/>
      <c r="J295" s="450"/>
      <c r="K295" s="450"/>
      <c r="L295" s="450"/>
      <c r="M295" s="450"/>
      <c r="V295" s="423" t="e">
        <f>#REF!+D295</f>
        <v>#REF!</v>
      </c>
    </row>
    <row r="296" s="421" customFormat="1" ht="18.75" customHeight="1" spans="1:22">
      <c r="A296" s="453" t="s">
        <v>549</v>
      </c>
      <c r="B296" s="416" t="s">
        <v>550</v>
      </c>
      <c r="C296" s="416"/>
      <c r="D296" s="454">
        <v>0</v>
      </c>
      <c r="E296" s="455"/>
      <c r="F296" s="449"/>
      <c r="G296" s="450"/>
      <c r="H296" s="450"/>
      <c r="I296" s="450"/>
      <c r="J296" s="450"/>
      <c r="K296" s="450"/>
      <c r="L296" s="450"/>
      <c r="M296" s="450"/>
      <c r="V296" s="423" t="e">
        <f>#REF!+D296</f>
        <v>#REF!</v>
      </c>
    </row>
    <row r="297" s="421" customFormat="1" ht="18.75" customHeight="1" spans="1:22">
      <c r="A297" s="453" t="s">
        <v>551</v>
      </c>
      <c r="B297" s="416" t="s">
        <v>550</v>
      </c>
      <c r="C297" s="416"/>
      <c r="D297" s="454">
        <v>0</v>
      </c>
      <c r="E297" s="455"/>
      <c r="F297" s="449"/>
      <c r="G297" s="450"/>
      <c r="H297" s="450"/>
      <c r="I297" s="450"/>
      <c r="J297" s="450"/>
      <c r="K297" s="450"/>
      <c r="L297" s="450"/>
      <c r="M297" s="450"/>
      <c r="V297" s="423" t="e">
        <f>#REF!+D297</f>
        <v>#REF!</v>
      </c>
    </row>
    <row r="298" s="421" customFormat="1" ht="18.75" customHeight="1" spans="1:22">
      <c r="A298" s="453" t="s">
        <v>552</v>
      </c>
      <c r="B298" s="416" t="s">
        <v>553</v>
      </c>
      <c r="C298" s="416"/>
      <c r="D298" s="454">
        <v>0</v>
      </c>
      <c r="E298" s="455"/>
      <c r="F298" s="449"/>
      <c r="G298" s="450"/>
      <c r="H298" s="450"/>
      <c r="I298" s="450"/>
      <c r="J298" s="450"/>
      <c r="K298" s="450"/>
      <c r="L298" s="450"/>
      <c r="M298" s="450"/>
      <c r="V298" s="423" t="e">
        <f>#REF!+D298</f>
        <v>#REF!</v>
      </c>
    </row>
    <row r="299" s="420" customFormat="1" ht="18.75" customHeight="1" spans="1:22">
      <c r="A299" s="445" t="s">
        <v>554</v>
      </c>
      <c r="B299" s="451" t="s">
        <v>555</v>
      </c>
      <c r="C299" s="451"/>
      <c r="D299" s="447">
        <v>0</v>
      </c>
      <c r="E299" s="448"/>
      <c r="F299" s="449"/>
      <c r="G299" s="450"/>
      <c r="H299" s="450"/>
      <c r="I299" s="450"/>
      <c r="J299" s="450"/>
      <c r="K299" s="450"/>
      <c r="L299" s="450"/>
      <c r="M299" s="450"/>
      <c r="N299" s="421"/>
      <c r="O299" s="421"/>
      <c r="P299" s="421"/>
      <c r="Q299" s="421"/>
      <c r="V299" s="456" t="e">
        <f>#REF!+D299</f>
        <v>#REF!</v>
      </c>
    </row>
    <row r="300" s="420" customFormat="1" ht="18.75" customHeight="1" spans="1:22">
      <c r="A300" s="445" t="s">
        <v>556</v>
      </c>
      <c r="B300" s="452" t="s">
        <v>557</v>
      </c>
      <c r="C300" s="452"/>
      <c r="D300" s="447">
        <v>0</v>
      </c>
      <c r="E300" s="448"/>
      <c r="F300" s="449"/>
      <c r="G300" s="450"/>
      <c r="H300" s="450"/>
      <c r="I300" s="450"/>
      <c r="J300" s="450"/>
      <c r="K300" s="450"/>
      <c r="L300" s="450"/>
      <c r="M300" s="450"/>
      <c r="N300" s="421"/>
      <c r="O300" s="421"/>
      <c r="P300" s="421"/>
      <c r="Q300" s="421"/>
      <c r="V300" s="456" t="e">
        <f>#REF!+D300</f>
        <v>#REF!</v>
      </c>
    </row>
    <row r="301" s="421" customFormat="1" ht="18.75" customHeight="1" spans="1:22">
      <c r="A301" s="453" t="s">
        <v>558</v>
      </c>
      <c r="B301" s="416" t="s">
        <v>559</v>
      </c>
      <c r="C301" s="416"/>
      <c r="D301" s="454">
        <v>0</v>
      </c>
      <c r="E301" s="455"/>
      <c r="F301" s="449"/>
      <c r="G301" s="450"/>
      <c r="H301" s="450"/>
      <c r="I301" s="450"/>
      <c r="J301" s="450"/>
      <c r="K301" s="450"/>
      <c r="L301" s="450"/>
      <c r="M301" s="450"/>
      <c r="V301" s="423" t="e">
        <f>#REF!+D301</f>
        <v>#REF!</v>
      </c>
    </row>
    <row r="302" s="420" customFormat="1" ht="18.75" customHeight="1" spans="1:22">
      <c r="A302" s="445" t="s">
        <v>560</v>
      </c>
      <c r="B302" s="452" t="s">
        <v>561</v>
      </c>
      <c r="C302" s="452"/>
      <c r="D302" s="447">
        <v>0</v>
      </c>
      <c r="E302" s="448"/>
      <c r="F302" s="449"/>
      <c r="G302" s="450"/>
      <c r="H302" s="450"/>
      <c r="I302" s="450"/>
      <c r="J302" s="450"/>
      <c r="K302" s="450"/>
      <c r="L302" s="450"/>
      <c r="M302" s="450"/>
      <c r="N302" s="421"/>
      <c r="O302" s="421"/>
      <c r="P302" s="421"/>
      <c r="Q302" s="421"/>
      <c r="V302" s="456" t="e">
        <f>#REF!+D302</f>
        <v>#REF!</v>
      </c>
    </row>
    <row r="303" s="421" customFormat="1" ht="18.75" customHeight="1" spans="1:22">
      <c r="A303" s="453" t="s">
        <v>562</v>
      </c>
      <c r="B303" s="416" t="s">
        <v>563</v>
      </c>
      <c r="C303" s="416"/>
      <c r="D303" s="454">
        <v>0</v>
      </c>
      <c r="E303" s="455"/>
      <c r="F303" s="449"/>
      <c r="G303" s="450"/>
      <c r="H303" s="450"/>
      <c r="I303" s="450"/>
      <c r="J303" s="450"/>
      <c r="K303" s="450"/>
      <c r="L303" s="450"/>
      <c r="M303" s="450"/>
      <c r="V303" s="423" t="e">
        <f>#REF!+D303</f>
        <v>#REF!</v>
      </c>
    </row>
    <row r="304" s="421" customFormat="1" ht="18.75" customHeight="1" spans="1:22">
      <c r="A304" s="453" t="s">
        <v>564</v>
      </c>
      <c r="B304" s="416" t="s">
        <v>565</v>
      </c>
      <c r="C304" s="416"/>
      <c r="D304" s="454">
        <v>0</v>
      </c>
      <c r="E304" s="455"/>
      <c r="F304" s="449"/>
      <c r="G304" s="450"/>
      <c r="H304" s="450"/>
      <c r="I304" s="450"/>
      <c r="J304" s="450"/>
      <c r="K304" s="450"/>
      <c r="L304" s="450"/>
      <c r="M304" s="450"/>
      <c r="V304" s="423" t="e">
        <f>#REF!+D304</f>
        <v>#REF!</v>
      </c>
    </row>
    <row r="305" s="420" customFormat="1" ht="18.75" customHeight="1" spans="1:22">
      <c r="A305" s="445" t="s">
        <v>566</v>
      </c>
      <c r="B305" s="452" t="s">
        <v>567</v>
      </c>
      <c r="C305" s="452"/>
      <c r="D305" s="447">
        <v>0</v>
      </c>
      <c r="E305" s="448"/>
      <c r="F305" s="449"/>
      <c r="G305" s="450"/>
      <c r="H305" s="450"/>
      <c r="I305" s="450"/>
      <c r="J305" s="450"/>
      <c r="K305" s="450"/>
      <c r="L305" s="450"/>
      <c r="M305" s="450"/>
      <c r="N305" s="421"/>
      <c r="O305" s="421"/>
      <c r="P305" s="421"/>
      <c r="Q305" s="421"/>
      <c r="V305" s="456" t="e">
        <f>#REF!+D305</f>
        <v>#REF!</v>
      </c>
    </row>
    <row r="306" s="421" customFormat="1" ht="18.75" customHeight="1" spans="1:22">
      <c r="A306" s="453" t="s">
        <v>568</v>
      </c>
      <c r="B306" s="416" t="s">
        <v>569</v>
      </c>
      <c r="C306" s="416"/>
      <c r="D306" s="454">
        <v>0</v>
      </c>
      <c r="E306" s="455"/>
      <c r="F306" s="449"/>
      <c r="G306" s="450"/>
      <c r="H306" s="450"/>
      <c r="I306" s="450"/>
      <c r="J306" s="450"/>
      <c r="K306" s="450"/>
      <c r="L306" s="450"/>
      <c r="M306" s="450"/>
      <c r="V306" s="423" t="e">
        <f>#REF!+D306</f>
        <v>#REF!</v>
      </c>
    </row>
    <row r="307" s="421" customFormat="1" ht="18.75" customHeight="1" spans="1:22">
      <c r="A307" s="453" t="s">
        <v>570</v>
      </c>
      <c r="B307" s="416" t="s">
        <v>571</v>
      </c>
      <c r="C307" s="416"/>
      <c r="D307" s="454">
        <v>0</v>
      </c>
      <c r="E307" s="455"/>
      <c r="F307" s="449"/>
      <c r="G307" s="450"/>
      <c r="H307" s="450"/>
      <c r="I307" s="450"/>
      <c r="J307" s="450"/>
      <c r="K307" s="450"/>
      <c r="L307" s="450"/>
      <c r="M307" s="450"/>
      <c r="V307" s="423" t="e">
        <f>#REF!+D307</f>
        <v>#REF!</v>
      </c>
    </row>
    <row r="308" s="421" customFormat="1" ht="18.75" customHeight="1" spans="1:22">
      <c r="A308" s="453" t="s">
        <v>572</v>
      </c>
      <c r="B308" s="416" t="s">
        <v>573</v>
      </c>
      <c r="C308" s="416"/>
      <c r="D308" s="454">
        <v>0</v>
      </c>
      <c r="E308" s="455"/>
      <c r="F308" s="449"/>
      <c r="G308" s="450"/>
      <c r="H308" s="450"/>
      <c r="I308" s="450"/>
      <c r="J308" s="450"/>
      <c r="K308" s="450"/>
      <c r="L308" s="450"/>
      <c r="M308" s="450"/>
      <c r="V308" s="423" t="e">
        <f>#REF!+D308</f>
        <v>#REF!</v>
      </c>
    </row>
    <row r="309" s="420" customFormat="1" ht="18.75" customHeight="1" spans="1:22">
      <c r="A309" s="445" t="s">
        <v>574</v>
      </c>
      <c r="B309" s="451" t="s">
        <v>573</v>
      </c>
      <c r="C309" s="451"/>
      <c r="D309" s="447">
        <v>0</v>
      </c>
      <c r="E309" s="448"/>
      <c r="F309" s="449"/>
      <c r="G309" s="450"/>
      <c r="H309" s="450"/>
      <c r="I309" s="450"/>
      <c r="J309" s="450"/>
      <c r="K309" s="450"/>
      <c r="L309" s="450"/>
      <c r="M309" s="450"/>
      <c r="N309" s="421"/>
      <c r="O309" s="421"/>
      <c r="P309" s="421"/>
      <c r="Q309" s="421"/>
      <c r="V309" s="456" t="e">
        <f>#REF!+D309</f>
        <v>#REF!</v>
      </c>
    </row>
    <row r="310" s="420" customFormat="1" ht="18.75" customHeight="1" spans="1:22">
      <c r="A310" s="445" t="s">
        <v>575</v>
      </c>
      <c r="B310" s="452" t="s">
        <v>53</v>
      </c>
      <c r="C310" s="452" t="s">
        <v>575</v>
      </c>
      <c r="D310" s="447">
        <v>288</v>
      </c>
      <c r="E310" s="448"/>
      <c r="F310" s="449"/>
      <c r="G310" s="450"/>
      <c r="H310" s="450"/>
      <c r="I310" s="450"/>
      <c r="J310" s="450"/>
      <c r="K310" s="450">
        <v>288</v>
      </c>
      <c r="L310" s="450"/>
      <c r="M310" s="450"/>
      <c r="N310" s="421"/>
      <c r="O310" s="421"/>
      <c r="P310" s="421"/>
      <c r="Q310" s="421"/>
      <c r="V310" s="456" t="e">
        <f>#REF!+D310</f>
        <v>#REF!</v>
      </c>
    </row>
    <row r="311" s="420" customFormat="1" ht="18.75" customHeight="1" spans="1:22">
      <c r="A311" s="445" t="s">
        <v>576</v>
      </c>
      <c r="B311" s="446" t="s">
        <v>2764</v>
      </c>
      <c r="C311" s="446"/>
      <c r="D311" s="447">
        <v>0</v>
      </c>
      <c r="E311" s="448"/>
      <c r="F311" s="449"/>
      <c r="G311" s="450"/>
      <c r="H311" s="450"/>
      <c r="I311" s="450"/>
      <c r="J311" s="450"/>
      <c r="K311" s="450"/>
      <c r="L311" s="450"/>
      <c r="M311" s="450"/>
      <c r="N311" s="421"/>
      <c r="O311" s="421"/>
      <c r="P311" s="421"/>
      <c r="Q311" s="421"/>
      <c r="V311" s="456" t="e">
        <f>#REF!+D311</f>
        <v>#REF!</v>
      </c>
    </row>
    <row r="312" s="420" customFormat="1" ht="18.75" customHeight="1" spans="1:22">
      <c r="A312" s="445" t="s">
        <v>578</v>
      </c>
      <c r="B312" s="451" t="s">
        <v>2764</v>
      </c>
      <c r="C312" s="451"/>
      <c r="D312" s="447">
        <v>0</v>
      </c>
      <c r="E312" s="448"/>
      <c r="F312" s="449"/>
      <c r="G312" s="450"/>
      <c r="H312" s="450"/>
      <c r="I312" s="450"/>
      <c r="J312" s="450"/>
      <c r="K312" s="450"/>
      <c r="L312" s="450"/>
      <c r="M312" s="450"/>
      <c r="N312" s="421"/>
      <c r="O312" s="421"/>
      <c r="P312" s="421"/>
      <c r="Q312" s="421"/>
      <c r="V312" s="456" t="e">
        <f>#REF!+D312</f>
        <v>#REF!</v>
      </c>
    </row>
    <row r="313" s="420" customFormat="1" ht="18.75" customHeight="1" spans="1:22">
      <c r="A313" s="445" t="s">
        <v>594</v>
      </c>
      <c r="B313" s="452" t="s">
        <v>2765</v>
      </c>
      <c r="C313" s="452"/>
      <c r="D313" s="447">
        <v>0</v>
      </c>
      <c r="E313" s="448"/>
      <c r="F313" s="449"/>
      <c r="G313" s="450"/>
      <c r="H313" s="450"/>
      <c r="I313" s="450"/>
      <c r="J313" s="450"/>
      <c r="K313" s="450"/>
      <c r="L313" s="450"/>
      <c r="M313" s="450"/>
      <c r="N313" s="421"/>
      <c r="O313" s="421"/>
      <c r="P313" s="421"/>
      <c r="Q313" s="421"/>
      <c r="V313" s="456" t="e">
        <f>#REF!+D313</f>
        <v>#REF!</v>
      </c>
    </row>
    <row r="314" s="421" customFormat="1" ht="18.75" customHeight="1" spans="1:22">
      <c r="A314" s="453" t="s">
        <v>596</v>
      </c>
      <c r="B314" s="416" t="s">
        <v>597</v>
      </c>
      <c r="C314" s="416" t="s">
        <v>575</v>
      </c>
      <c r="D314" s="454">
        <v>285</v>
      </c>
      <c r="E314" s="455"/>
      <c r="F314" s="449"/>
      <c r="G314" s="450"/>
      <c r="H314" s="450"/>
      <c r="I314" s="450"/>
      <c r="J314" s="450"/>
      <c r="K314" s="450">
        <v>285</v>
      </c>
      <c r="L314" s="450"/>
      <c r="M314" s="450"/>
      <c r="V314" s="423" t="e">
        <f>#REF!+D314</f>
        <v>#REF!</v>
      </c>
    </row>
    <row r="315" s="420" customFormat="1" ht="18.75" customHeight="1" spans="1:22">
      <c r="A315" s="445" t="s">
        <v>598</v>
      </c>
      <c r="B315" s="452" t="s">
        <v>95</v>
      </c>
      <c r="C315" s="452"/>
      <c r="D315" s="447">
        <v>0</v>
      </c>
      <c r="E315" s="448"/>
      <c r="F315" s="449"/>
      <c r="G315" s="450"/>
      <c r="H315" s="450"/>
      <c r="I315" s="450"/>
      <c r="J315" s="450"/>
      <c r="K315" s="450"/>
      <c r="L315" s="450"/>
      <c r="M315" s="450"/>
      <c r="N315" s="421"/>
      <c r="O315" s="421"/>
      <c r="P315" s="421"/>
      <c r="Q315" s="421"/>
      <c r="V315" s="456" t="e">
        <f>#REF!+D315</f>
        <v>#REF!</v>
      </c>
    </row>
    <row r="316" s="421" customFormat="1" ht="18.75" customHeight="1" spans="1:22">
      <c r="A316" s="453" t="s">
        <v>599</v>
      </c>
      <c r="B316" s="416" t="s">
        <v>97</v>
      </c>
      <c r="C316" s="416"/>
      <c r="D316" s="454">
        <v>0</v>
      </c>
      <c r="E316" s="455"/>
      <c r="F316" s="449"/>
      <c r="G316" s="450"/>
      <c r="H316" s="450"/>
      <c r="I316" s="450"/>
      <c r="J316" s="450"/>
      <c r="K316" s="450"/>
      <c r="L316" s="450"/>
      <c r="M316" s="450"/>
      <c r="V316" s="423" t="e">
        <f>#REF!+D316</f>
        <v>#REF!</v>
      </c>
    </row>
    <row r="317" s="421" customFormat="1" ht="18.75" customHeight="1" spans="1:22">
      <c r="A317" s="453" t="s">
        <v>600</v>
      </c>
      <c r="B317" s="416" t="s">
        <v>99</v>
      </c>
      <c r="C317" s="416"/>
      <c r="D317" s="454">
        <v>0</v>
      </c>
      <c r="E317" s="455"/>
      <c r="F317" s="449"/>
      <c r="G317" s="450"/>
      <c r="H317" s="450"/>
      <c r="I317" s="450"/>
      <c r="J317" s="450"/>
      <c r="K317" s="450"/>
      <c r="L317" s="450"/>
      <c r="M317" s="450"/>
      <c r="V317" s="423" t="e">
        <f>#REF!+D317</f>
        <v>#REF!</v>
      </c>
    </row>
    <row r="318" s="420" customFormat="1" ht="18.75" customHeight="1" spans="1:22">
      <c r="A318" s="445" t="s">
        <v>631</v>
      </c>
      <c r="B318" s="452" t="s">
        <v>200</v>
      </c>
      <c r="C318" s="452"/>
      <c r="D318" s="447">
        <v>0</v>
      </c>
      <c r="E318" s="448"/>
      <c r="F318" s="449"/>
      <c r="G318" s="450"/>
      <c r="H318" s="450"/>
      <c r="I318" s="450"/>
      <c r="J318" s="450"/>
      <c r="K318" s="450"/>
      <c r="L318" s="450"/>
      <c r="M318" s="450"/>
      <c r="N318" s="421"/>
      <c r="O318" s="421"/>
      <c r="P318" s="421"/>
      <c r="Q318" s="421"/>
      <c r="V318" s="456" t="e">
        <f>#REF!+D318</f>
        <v>#REF!</v>
      </c>
    </row>
    <row r="319" s="421" customFormat="1" ht="18.75" customHeight="1" spans="1:22">
      <c r="A319" s="453" t="s">
        <v>2766</v>
      </c>
      <c r="B319" s="416" t="s">
        <v>2767</v>
      </c>
      <c r="C319" s="416"/>
      <c r="D319" s="454">
        <v>0</v>
      </c>
      <c r="E319" s="455"/>
      <c r="F319" s="449"/>
      <c r="G319" s="450"/>
      <c r="H319" s="450"/>
      <c r="I319" s="450"/>
      <c r="J319" s="450"/>
      <c r="K319" s="450"/>
      <c r="L319" s="450"/>
      <c r="M319" s="450"/>
      <c r="V319" s="423" t="e">
        <f>#REF!+D319</f>
        <v>#REF!</v>
      </c>
    </row>
    <row r="320" s="421" customFormat="1" ht="18.75" customHeight="1" spans="1:22">
      <c r="A320" s="453" t="s">
        <v>2768</v>
      </c>
      <c r="B320" s="416" t="s">
        <v>2769</v>
      </c>
      <c r="C320" s="416"/>
      <c r="D320" s="454">
        <v>0</v>
      </c>
      <c r="E320" s="455"/>
      <c r="F320" s="449"/>
      <c r="G320" s="450"/>
      <c r="H320" s="450"/>
      <c r="I320" s="450"/>
      <c r="J320" s="450"/>
      <c r="K320" s="450"/>
      <c r="L320" s="450"/>
      <c r="M320" s="450"/>
      <c r="V320" s="423" t="e">
        <f>#REF!+D320</f>
        <v>#REF!</v>
      </c>
    </row>
    <row r="321" s="421" customFormat="1" ht="18.75" customHeight="1" spans="1:22">
      <c r="A321" s="453" t="s">
        <v>632</v>
      </c>
      <c r="B321" s="416" t="s">
        <v>113</v>
      </c>
      <c r="C321" s="416"/>
      <c r="D321" s="454">
        <v>0</v>
      </c>
      <c r="E321" s="455"/>
      <c r="F321" s="449"/>
      <c r="G321" s="450"/>
      <c r="H321" s="450"/>
      <c r="I321" s="450"/>
      <c r="J321" s="450"/>
      <c r="K321" s="450"/>
      <c r="L321" s="450"/>
      <c r="M321" s="450"/>
      <c r="V321" s="423" t="e">
        <f>#REF!+D321</f>
        <v>#REF!</v>
      </c>
    </row>
    <row r="322" s="420" customFormat="1" ht="18.75" customHeight="1" spans="1:22">
      <c r="A322" s="445" t="s">
        <v>633</v>
      </c>
      <c r="B322" s="451" t="s">
        <v>634</v>
      </c>
      <c r="C322" s="451" t="s">
        <v>575</v>
      </c>
      <c r="D322" s="447">
        <v>285</v>
      </c>
      <c r="E322" s="448"/>
      <c r="F322" s="449"/>
      <c r="G322" s="450"/>
      <c r="H322" s="450"/>
      <c r="I322" s="450"/>
      <c r="J322" s="450"/>
      <c r="K322" s="450">
        <v>285</v>
      </c>
      <c r="L322" s="450"/>
      <c r="M322" s="450"/>
      <c r="N322" s="421"/>
      <c r="O322" s="421"/>
      <c r="P322" s="421"/>
      <c r="Q322" s="421"/>
      <c r="V322" s="456" t="e">
        <f>#REF!+D322</f>
        <v>#REF!</v>
      </c>
    </row>
    <row r="323" s="420" customFormat="1" ht="18.75" customHeight="1" spans="1:22">
      <c r="A323" s="445" t="s">
        <v>635</v>
      </c>
      <c r="B323" s="452" t="s">
        <v>636</v>
      </c>
      <c r="C323" s="452"/>
      <c r="D323" s="447">
        <v>3</v>
      </c>
      <c r="E323" s="448"/>
      <c r="F323" s="449"/>
      <c r="G323" s="450"/>
      <c r="H323" s="450"/>
      <c r="I323" s="450"/>
      <c r="J323" s="450"/>
      <c r="K323" s="450">
        <v>3</v>
      </c>
      <c r="L323" s="450"/>
      <c r="M323" s="450"/>
      <c r="N323" s="421"/>
      <c r="O323" s="421"/>
      <c r="P323" s="421"/>
      <c r="Q323" s="421"/>
      <c r="V323" s="456" t="e">
        <f>#REF!+D323</f>
        <v>#REF!</v>
      </c>
    </row>
    <row r="324" s="421" customFormat="1" ht="18.75" customHeight="1" spans="1:22">
      <c r="A324" s="453" t="s">
        <v>637</v>
      </c>
      <c r="B324" s="416" t="s">
        <v>95</v>
      </c>
      <c r="C324" s="416"/>
      <c r="D324" s="454">
        <v>0</v>
      </c>
      <c r="E324" s="455"/>
      <c r="F324" s="449"/>
      <c r="G324" s="450"/>
      <c r="H324" s="450"/>
      <c r="I324" s="450"/>
      <c r="J324" s="450"/>
      <c r="K324" s="450"/>
      <c r="L324" s="450"/>
      <c r="M324" s="450"/>
      <c r="V324" s="423" t="e">
        <f>#REF!+D324</f>
        <v>#REF!</v>
      </c>
    </row>
    <row r="325" s="421" customFormat="1" ht="18.75" customHeight="1" spans="1:22">
      <c r="A325" s="453" t="s">
        <v>638</v>
      </c>
      <c r="B325" s="416" t="s">
        <v>97</v>
      </c>
      <c r="C325" s="416"/>
      <c r="D325" s="454">
        <v>0</v>
      </c>
      <c r="E325" s="455"/>
      <c r="F325" s="449"/>
      <c r="G325" s="450"/>
      <c r="H325" s="450"/>
      <c r="I325" s="450"/>
      <c r="J325" s="450"/>
      <c r="K325" s="450"/>
      <c r="L325" s="450"/>
      <c r="M325" s="450"/>
      <c r="V325" s="423" t="e">
        <f>#REF!+D325</f>
        <v>#REF!</v>
      </c>
    </row>
    <row r="326" s="420" customFormat="1" ht="18.75" customHeight="1" spans="1:22">
      <c r="A326" s="445" t="s">
        <v>639</v>
      </c>
      <c r="B326" s="452" t="s">
        <v>99</v>
      </c>
      <c r="C326" s="452"/>
      <c r="D326" s="447">
        <v>0</v>
      </c>
      <c r="E326" s="448"/>
      <c r="F326" s="449"/>
      <c r="G326" s="450"/>
      <c r="H326" s="450"/>
      <c r="I326" s="450"/>
      <c r="J326" s="450"/>
      <c r="K326" s="450"/>
      <c r="L326" s="450"/>
      <c r="M326" s="450"/>
      <c r="N326" s="421"/>
      <c r="O326" s="421"/>
      <c r="P326" s="421"/>
      <c r="Q326" s="421"/>
      <c r="V326" s="456" t="e">
        <f>#REF!+D326</f>
        <v>#REF!</v>
      </c>
    </row>
    <row r="327" s="420" customFormat="1" ht="18.75" customHeight="1" spans="1:22">
      <c r="A327" s="445" t="s">
        <v>640</v>
      </c>
      <c r="B327" s="452" t="s">
        <v>641</v>
      </c>
      <c r="C327" s="452"/>
      <c r="D327" s="447">
        <v>0</v>
      </c>
      <c r="E327" s="448"/>
      <c r="F327" s="449"/>
      <c r="G327" s="450"/>
      <c r="H327" s="450"/>
      <c r="I327" s="450"/>
      <c r="J327" s="450"/>
      <c r="K327" s="450"/>
      <c r="L327" s="450"/>
      <c r="M327" s="450"/>
      <c r="N327" s="421"/>
      <c r="O327" s="421"/>
      <c r="P327" s="421"/>
      <c r="Q327" s="421"/>
      <c r="V327" s="456" t="e">
        <f>#REF!+D327</f>
        <v>#REF!</v>
      </c>
    </row>
    <row r="328" s="420" customFormat="1" ht="18.75" customHeight="1" spans="1:22">
      <c r="A328" s="445" t="s">
        <v>642</v>
      </c>
      <c r="B328" s="452" t="s">
        <v>113</v>
      </c>
      <c r="C328" s="452"/>
      <c r="D328" s="447">
        <v>0</v>
      </c>
      <c r="E328" s="448"/>
      <c r="F328" s="449"/>
      <c r="G328" s="450"/>
      <c r="H328" s="450"/>
      <c r="I328" s="450"/>
      <c r="J328" s="450"/>
      <c r="K328" s="450"/>
      <c r="L328" s="450"/>
      <c r="M328" s="450"/>
      <c r="N328" s="421"/>
      <c r="O328" s="421"/>
      <c r="P328" s="421"/>
      <c r="Q328" s="421"/>
      <c r="V328" s="456" t="e">
        <f>#REF!+D328</f>
        <v>#REF!</v>
      </c>
    </row>
    <row r="329" s="420" customFormat="1" ht="18.75" customHeight="1" spans="1:22">
      <c r="A329" s="445" t="s">
        <v>643</v>
      </c>
      <c r="B329" s="452" t="s">
        <v>644</v>
      </c>
      <c r="C329" s="452"/>
      <c r="D329" s="447">
        <v>3</v>
      </c>
      <c r="E329" s="448"/>
      <c r="F329" s="449"/>
      <c r="G329" s="450"/>
      <c r="H329" s="450"/>
      <c r="I329" s="450"/>
      <c r="J329" s="450"/>
      <c r="K329" s="450">
        <v>3</v>
      </c>
      <c r="L329" s="450"/>
      <c r="M329" s="450"/>
      <c r="N329" s="421"/>
      <c r="O329" s="421"/>
      <c r="P329" s="421"/>
      <c r="Q329" s="421"/>
      <c r="V329" s="456" t="e">
        <f>#REF!+D329</f>
        <v>#REF!</v>
      </c>
    </row>
    <row r="330" s="420" customFormat="1" ht="18.75" customHeight="1" spans="1:22">
      <c r="A330" s="445" t="s">
        <v>645</v>
      </c>
      <c r="B330" s="452" t="s">
        <v>646</v>
      </c>
      <c r="C330" s="452"/>
      <c r="D330" s="447">
        <v>0</v>
      </c>
      <c r="E330" s="448"/>
      <c r="F330" s="449"/>
      <c r="G330" s="450"/>
      <c r="H330" s="450"/>
      <c r="I330" s="450"/>
      <c r="J330" s="450"/>
      <c r="K330" s="450"/>
      <c r="L330" s="450"/>
      <c r="M330" s="450"/>
      <c r="N330" s="421"/>
      <c r="O330" s="421"/>
      <c r="P330" s="421"/>
      <c r="Q330" s="421"/>
      <c r="V330" s="456" t="e">
        <f>#REF!+D330</f>
        <v>#REF!</v>
      </c>
    </row>
    <row r="331" s="421" customFormat="1" ht="18.75" customHeight="1" spans="1:22">
      <c r="A331" s="453" t="s">
        <v>647</v>
      </c>
      <c r="B331" s="416" t="s">
        <v>95</v>
      </c>
      <c r="C331" s="416"/>
      <c r="D331" s="454">
        <v>0</v>
      </c>
      <c r="E331" s="455"/>
      <c r="F331" s="449"/>
      <c r="G331" s="450"/>
      <c r="H331" s="450"/>
      <c r="I331" s="450"/>
      <c r="J331" s="450"/>
      <c r="K331" s="450"/>
      <c r="L331" s="450"/>
      <c r="M331" s="450"/>
      <c r="V331" s="423" t="e">
        <f>#REF!+D331</f>
        <v>#REF!</v>
      </c>
    </row>
    <row r="332" s="421" customFormat="1" ht="18.75" customHeight="1" spans="1:22">
      <c r="A332" s="453" t="s">
        <v>648</v>
      </c>
      <c r="B332" s="416" t="s">
        <v>97</v>
      </c>
      <c r="C332" s="416"/>
      <c r="D332" s="454">
        <v>0</v>
      </c>
      <c r="E332" s="455"/>
      <c r="F332" s="449"/>
      <c r="G332" s="450"/>
      <c r="H332" s="450"/>
      <c r="I332" s="450"/>
      <c r="J332" s="450"/>
      <c r="K332" s="450"/>
      <c r="L332" s="450"/>
      <c r="M332" s="450"/>
      <c r="V332" s="423" t="e">
        <f>#REF!+D332</f>
        <v>#REF!</v>
      </c>
    </row>
    <row r="333" s="420" customFormat="1" ht="18.75" customHeight="1" spans="1:22">
      <c r="A333" s="445" t="s">
        <v>649</v>
      </c>
      <c r="B333" s="452" t="s">
        <v>99</v>
      </c>
      <c r="C333" s="452"/>
      <c r="D333" s="447">
        <v>0</v>
      </c>
      <c r="E333" s="448"/>
      <c r="F333" s="449"/>
      <c r="G333" s="450"/>
      <c r="H333" s="450"/>
      <c r="I333" s="450"/>
      <c r="J333" s="450"/>
      <c r="K333" s="450"/>
      <c r="L333" s="450"/>
      <c r="M333" s="450"/>
      <c r="N333" s="421"/>
      <c r="O333" s="421"/>
      <c r="P333" s="421"/>
      <c r="Q333" s="421"/>
      <c r="V333" s="456" t="e">
        <f>#REF!+D333</f>
        <v>#REF!</v>
      </c>
    </row>
    <row r="334" s="420" customFormat="1" ht="18.75" customHeight="1" spans="1:22">
      <c r="A334" s="445" t="s">
        <v>660</v>
      </c>
      <c r="B334" s="452" t="s">
        <v>661</v>
      </c>
      <c r="C334" s="452"/>
      <c r="D334" s="447">
        <v>0</v>
      </c>
      <c r="E334" s="448"/>
      <c r="F334" s="449"/>
      <c r="G334" s="450"/>
      <c r="H334" s="450"/>
      <c r="I334" s="450"/>
      <c r="J334" s="450"/>
      <c r="K334" s="450"/>
      <c r="L334" s="450"/>
      <c r="M334" s="450"/>
      <c r="N334" s="421"/>
      <c r="O334" s="421"/>
      <c r="P334" s="421"/>
      <c r="Q334" s="421"/>
      <c r="V334" s="456" t="e">
        <f>#REF!+D334</f>
        <v>#REF!</v>
      </c>
    </row>
    <row r="335" s="421" customFormat="1" ht="18.75" customHeight="1" spans="1:22">
      <c r="A335" s="453" t="s">
        <v>2770</v>
      </c>
      <c r="B335" s="416" t="s">
        <v>2771</v>
      </c>
      <c r="C335" s="416"/>
      <c r="D335" s="454">
        <v>0</v>
      </c>
      <c r="E335" s="455"/>
      <c r="F335" s="449"/>
      <c r="G335" s="450"/>
      <c r="H335" s="450"/>
      <c r="I335" s="450"/>
      <c r="J335" s="450"/>
      <c r="K335" s="450"/>
      <c r="L335" s="450"/>
      <c r="M335" s="450"/>
      <c r="V335" s="423" t="e">
        <f>#REF!+D335</f>
        <v>#REF!</v>
      </c>
    </row>
    <row r="336" s="420" customFormat="1" ht="18.75" customHeight="1" spans="1:22">
      <c r="A336" s="445" t="s">
        <v>662</v>
      </c>
      <c r="B336" s="452" t="s">
        <v>113</v>
      </c>
      <c r="C336" s="452"/>
      <c r="D336" s="447">
        <v>0</v>
      </c>
      <c r="E336" s="448"/>
      <c r="F336" s="449"/>
      <c r="G336" s="450"/>
      <c r="H336" s="450"/>
      <c r="I336" s="450"/>
      <c r="J336" s="450"/>
      <c r="K336" s="450"/>
      <c r="L336" s="450"/>
      <c r="M336" s="450"/>
      <c r="N336" s="421"/>
      <c r="O336" s="421"/>
      <c r="P336" s="421"/>
      <c r="Q336" s="421"/>
      <c r="V336" s="456" t="e">
        <f>#REF!+D336</f>
        <v>#REF!</v>
      </c>
    </row>
    <row r="337" s="420" customFormat="1" ht="18.75" customHeight="1" spans="1:22">
      <c r="A337" s="445" t="s">
        <v>663</v>
      </c>
      <c r="B337" s="452" t="s">
        <v>664</v>
      </c>
      <c r="C337" s="452"/>
      <c r="D337" s="447">
        <v>0</v>
      </c>
      <c r="E337" s="448"/>
      <c r="F337" s="449"/>
      <c r="G337" s="450"/>
      <c r="H337" s="450"/>
      <c r="I337" s="450"/>
      <c r="J337" s="450"/>
      <c r="K337" s="450"/>
      <c r="L337" s="450"/>
      <c r="M337" s="450"/>
      <c r="N337" s="421"/>
      <c r="O337" s="421"/>
      <c r="P337" s="421"/>
      <c r="Q337" s="421"/>
      <c r="V337" s="456" t="e">
        <f>#REF!+D337</f>
        <v>#REF!</v>
      </c>
    </row>
    <row r="338" s="421" customFormat="1" ht="18.75" customHeight="1" spans="1:22">
      <c r="A338" s="453" t="s">
        <v>665</v>
      </c>
      <c r="B338" s="416" t="s">
        <v>666</v>
      </c>
      <c r="C338" s="416"/>
      <c r="D338" s="454">
        <v>0</v>
      </c>
      <c r="E338" s="455"/>
      <c r="F338" s="449"/>
      <c r="G338" s="450"/>
      <c r="H338" s="450"/>
      <c r="I338" s="450"/>
      <c r="J338" s="450"/>
      <c r="K338" s="450"/>
      <c r="L338" s="450"/>
      <c r="M338" s="450"/>
      <c r="V338" s="423" t="e">
        <f>#REF!+D338</f>
        <v>#REF!</v>
      </c>
    </row>
    <row r="339" s="420" customFormat="1" ht="18.75" customHeight="1" spans="1:22">
      <c r="A339" s="445" t="s">
        <v>667</v>
      </c>
      <c r="B339" s="452" t="s">
        <v>95</v>
      </c>
      <c r="C339" s="452"/>
      <c r="D339" s="447">
        <v>0</v>
      </c>
      <c r="E339" s="448"/>
      <c r="F339" s="449"/>
      <c r="G339" s="450"/>
      <c r="H339" s="450"/>
      <c r="I339" s="450"/>
      <c r="J339" s="450"/>
      <c r="K339" s="450"/>
      <c r="L339" s="450"/>
      <c r="M339" s="450"/>
      <c r="N339" s="421"/>
      <c r="O339" s="421"/>
      <c r="P339" s="421"/>
      <c r="Q339" s="421"/>
      <c r="V339" s="456" t="e">
        <f>#REF!+D339</f>
        <v>#REF!</v>
      </c>
    </row>
    <row r="340" s="420" customFormat="1" ht="18.75" customHeight="1" spans="1:22">
      <c r="A340" s="445" t="s">
        <v>668</v>
      </c>
      <c r="B340" s="452" t="s">
        <v>97</v>
      </c>
      <c r="C340" s="452"/>
      <c r="D340" s="447">
        <v>0</v>
      </c>
      <c r="E340" s="448"/>
      <c r="F340" s="449"/>
      <c r="G340" s="450"/>
      <c r="H340" s="450"/>
      <c r="I340" s="450"/>
      <c r="J340" s="450"/>
      <c r="K340" s="450"/>
      <c r="L340" s="450"/>
      <c r="M340" s="450"/>
      <c r="N340" s="421"/>
      <c r="O340" s="421"/>
      <c r="P340" s="421"/>
      <c r="Q340" s="421"/>
      <c r="V340" s="456" t="e">
        <f>#REF!+D340</f>
        <v>#REF!</v>
      </c>
    </row>
    <row r="341" s="421" customFormat="1" ht="18.75" customHeight="1" spans="1:22">
      <c r="A341" s="453" t="s">
        <v>669</v>
      </c>
      <c r="B341" s="416" t="s">
        <v>99</v>
      </c>
      <c r="C341" s="416"/>
      <c r="D341" s="454">
        <v>0</v>
      </c>
      <c r="E341" s="455"/>
      <c r="F341" s="449"/>
      <c r="G341" s="450"/>
      <c r="H341" s="450"/>
      <c r="I341" s="450"/>
      <c r="J341" s="450"/>
      <c r="K341" s="450"/>
      <c r="L341" s="450"/>
      <c r="M341" s="450"/>
      <c r="V341" s="423" t="e">
        <f>#REF!+D341</f>
        <v>#REF!</v>
      </c>
    </row>
    <row r="342" s="420" customFormat="1" ht="18.75" customHeight="1" spans="1:22">
      <c r="A342" s="445" t="s">
        <v>670</v>
      </c>
      <c r="B342" s="452" t="s">
        <v>671</v>
      </c>
      <c r="C342" s="452"/>
      <c r="D342" s="447">
        <v>0</v>
      </c>
      <c r="E342" s="448"/>
      <c r="F342" s="449"/>
      <c r="G342" s="450"/>
      <c r="H342" s="450"/>
      <c r="I342" s="450"/>
      <c r="J342" s="450"/>
      <c r="K342" s="450"/>
      <c r="L342" s="450"/>
      <c r="M342" s="450"/>
      <c r="N342" s="421"/>
      <c r="O342" s="421"/>
      <c r="P342" s="421"/>
      <c r="Q342" s="421"/>
      <c r="V342" s="456" t="e">
        <f>#REF!+D342</f>
        <v>#REF!</v>
      </c>
    </row>
    <row r="343" s="420" customFormat="1" ht="18.75" customHeight="1" spans="1:22">
      <c r="A343" s="445" t="s">
        <v>672</v>
      </c>
      <c r="B343" s="452" t="s">
        <v>673</v>
      </c>
      <c r="C343" s="452"/>
      <c r="D343" s="447">
        <v>0</v>
      </c>
      <c r="E343" s="448"/>
      <c r="F343" s="449"/>
      <c r="G343" s="450"/>
      <c r="H343" s="450"/>
      <c r="I343" s="450"/>
      <c r="J343" s="450"/>
      <c r="K343" s="450"/>
      <c r="L343" s="450"/>
      <c r="M343" s="450"/>
      <c r="N343" s="421"/>
      <c r="O343" s="421"/>
      <c r="P343" s="421"/>
      <c r="Q343" s="421"/>
      <c r="V343" s="456" t="e">
        <f>#REF!+D343</f>
        <v>#REF!</v>
      </c>
    </row>
    <row r="344" s="421" customFormat="1" ht="18.75" customHeight="1" spans="1:22">
      <c r="A344" s="453" t="s">
        <v>674</v>
      </c>
      <c r="B344" s="416" t="s">
        <v>675</v>
      </c>
      <c r="C344" s="416"/>
      <c r="D344" s="454">
        <v>0</v>
      </c>
      <c r="E344" s="455"/>
      <c r="F344" s="449"/>
      <c r="G344" s="450"/>
      <c r="H344" s="450"/>
      <c r="I344" s="450"/>
      <c r="J344" s="450"/>
      <c r="K344" s="450"/>
      <c r="L344" s="450"/>
      <c r="M344" s="450"/>
      <c r="V344" s="423" t="e">
        <f>#REF!+D344</f>
        <v>#REF!</v>
      </c>
    </row>
    <row r="345" s="421" customFormat="1" ht="18.75" customHeight="1" spans="1:22">
      <c r="A345" s="453" t="s">
        <v>676</v>
      </c>
      <c r="B345" s="416" t="s">
        <v>113</v>
      </c>
      <c r="C345" s="416"/>
      <c r="D345" s="454">
        <v>0</v>
      </c>
      <c r="E345" s="455"/>
      <c r="F345" s="449"/>
      <c r="G345" s="450"/>
      <c r="H345" s="450"/>
      <c r="I345" s="450"/>
      <c r="J345" s="450"/>
      <c r="K345" s="450"/>
      <c r="L345" s="450"/>
      <c r="M345" s="450"/>
      <c r="V345" s="423" t="e">
        <f>#REF!+D345</f>
        <v>#REF!</v>
      </c>
    </row>
    <row r="346" s="421" customFormat="1" ht="18.75" customHeight="1" spans="1:22">
      <c r="A346" s="453" t="s">
        <v>677</v>
      </c>
      <c r="B346" s="416" t="s">
        <v>678</v>
      </c>
      <c r="C346" s="416"/>
      <c r="D346" s="454">
        <v>0</v>
      </c>
      <c r="E346" s="455"/>
      <c r="F346" s="449"/>
      <c r="G346" s="450"/>
      <c r="H346" s="450"/>
      <c r="I346" s="450"/>
      <c r="J346" s="450"/>
      <c r="K346" s="450"/>
      <c r="L346" s="450"/>
      <c r="M346" s="450"/>
      <c r="V346" s="423" t="e">
        <f>#REF!+D346</f>
        <v>#REF!</v>
      </c>
    </row>
    <row r="347" s="421" customFormat="1" ht="18.75" customHeight="1" spans="1:22">
      <c r="A347" s="453" t="s">
        <v>679</v>
      </c>
      <c r="B347" s="416" t="s">
        <v>680</v>
      </c>
      <c r="C347" s="416"/>
      <c r="D347" s="454">
        <v>0</v>
      </c>
      <c r="E347" s="455"/>
      <c r="F347" s="449"/>
      <c r="G347" s="450"/>
      <c r="H347" s="450"/>
      <c r="I347" s="450"/>
      <c r="J347" s="450"/>
      <c r="K347" s="450"/>
      <c r="L347" s="450"/>
      <c r="M347" s="450"/>
      <c r="V347" s="423" t="e">
        <f>#REF!+D347</f>
        <v>#REF!</v>
      </c>
    </row>
    <row r="348" s="421" customFormat="1" ht="18.75" customHeight="1" spans="1:22">
      <c r="A348" s="453" t="s">
        <v>681</v>
      </c>
      <c r="B348" s="416" t="s">
        <v>95</v>
      </c>
      <c r="C348" s="416"/>
      <c r="D348" s="454">
        <v>0</v>
      </c>
      <c r="E348" s="455"/>
      <c r="F348" s="449"/>
      <c r="G348" s="450"/>
      <c r="H348" s="450"/>
      <c r="I348" s="450"/>
      <c r="J348" s="450"/>
      <c r="K348" s="450"/>
      <c r="L348" s="450"/>
      <c r="M348" s="450"/>
      <c r="V348" s="423" t="e">
        <f>#REF!+D348</f>
        <v>#REF!</v>
      </c>
    </row>
    <row r="349" s="421" customFormat="1" ht="18.75" customHeight="1" spans="1:22">
      <c r="A349" s="453" t="s">
        <v>682</v>
      </c>
      <c r="B349" s="416" t="s">
        <v>97</v>
      </c>
      <c r="C349" s="416"/>
      <c r="D349" s="454">
        <v>0</v>
      </c>
      <c r="E349" s="455"/>
      <c r="F349" s="449"/>
      <c r="G349" s="450"/>
      <c r="H349" s="450"/>
      <c r="I349" s="450"/>
      <c r="J349" s="450"/>
      <c r="K349" s="450"/>
      <c r="L349" s="450"/>
      <c r="M349" s="450"/>
      <c r="V349" s="423" t="e">
        <f>#REF!+D349</f>
        <v>#REF!</v>
      </c>
    </row>
    <row r="350" s="421" customFormat="1" ht="18.75" customHeight="1" spans="1:22">
      <c r="A350" s="453" t="s">
        <v>683</v>
      </c>
      <c r="B350" s="416" t="s">
        <v>99</v>
      </c>
      <c r="C350" s="416"/>
      <c r="D350" s="454">
        <v>0</v>
      </c>
      <c r="E350" s="455"/>
      <c r="F350" s="449"/>
      <c r="G350" s="450"/>
      <c r="H350" s="450"/>
      <c r="I350" s="450"/>
      <c r="J350" s="450"/>
      <c r="K350" s="450"/>
      <c r="L350" s="450"/>
      <c r="M350" s="450"/>
      <c r="V350" s="423" t="e">
        <f>#REF!+D350</f>
        <v>#REF!</v>
      </c>
    </row>
    <row r="351" s="420" customFormat="1" ht="18.75" customHeight="1" spans="1:22">
      <c r="A351" s="445" t="s">
        <v>684</v>
      </c>
      <c r="B351" s="451" t="s">
        <v>685</v>
      </c>
      <c r="C351" s="451"/>
      <c r="D351" s="447">
        <v>0</v>
      </c>
      <c r="E351" s="448"/>
      <c r="F351" s="449"/>
      <c r="G351" s="450"/>
      <c r="H351" s="450"/>
      <c r="I351" s="450"/>
      <c r="J351" s="450"/>
      <c r="K351" s="450"/>
      <c r="L351" s="450"/>
      <c r="M351" s="450"/>
      <c r="N351" s="421"/>
      <c r="O351" s="421"/>
      <c r="P351" s="421"/>
      <c r="Q351" s="421"/>
      <c r="V351" s="456" t="e">
        <f>#REF!+D351</f>
        <v>#REF!</v>
      </c>
    </row>
    <row r="352" s="420" customFormat="1" ht="18.75" customHeight="1" spans="1:22">
      <c r="A352" s="445" t="s">
        <v>686</v>
      </c>
      <c r="B352" s="452" t="s">
        <v>687</v>
      </c>
      <c r="C352" s="452"/>
      <c r="D352" s="447">
        <v>0</v>
      </c>
      <c r="E352" s="448"/>
      <c r="F352" s="449"/>
      <c r="G352" s="450"/>
      <c r="H352" s="450"/>
      <c r="I352" s="450"/>
      <c r="J352" s="450"/>
      <c r="K352" s="450"/>
      <c r="L352" s="450"/>
      <c r="M352" s="450"/>
      <c r="N352" s="421"/>
      <c r="O352" s="421"/>
      <c r="P352" s="421"/>
      <c r="Q352" s="421"/>
      <c r="V352" s="456" t="e">
        <f>#REF!+D352</f>
        <v>#REF!</v>
      </c>
    </row>
    <row r="353" s="420" customFormat="1" ht="18.75" customHeight="1" spans="1:22">
      <c r="A353" s="445" t="s">
        <v>688</v>
      </c>
      <c r="B353" s="452" t="s">
        <v>689</v>
      </c>
      <c r="C353" s="452"/>
      <c r="D353" s="447">
        <v>0</v>
      </c>
      <c r="E353" s="448"/>
      <c r="F353" s="449"/>
      <c r="G353" s="450"/>
      <c r="H353" s="450"/>
      <c r="I353" s="450"/>
      <c r="J353" s="450"/>
      <c r="K353" s="450"/>
      <c r="L353" s="450"/>
      <c r="M353" s="450"/>
      <c r="N353" s="421"/>
      <c r="O353" s="421"/>
      <c r="P353" s="421"/>
      <c r="Q353" s="421"/>
      <c r="V353" s="456" t="e">
        <f>#REF!+D353</f>
        <v>#REF!</v>
      </c>
    </row>
    <row r="354" s="421" customFormat="1" ht="18.75" customHeight="1" spans="1:22">
      <c r="A354" s="453" t="s">
        <v>690</v>
      </c>
      <c r="B354" s="416" t="s">
        <v>691</v>
      </c>
      <c r="C354" s="416"/>
      <c r="D354" s="454">
        <v>0</v>
      </c>
      <c r="E354" s="455"/>
      <c r="F354" s="449"/>
      <c r="G354" s="450"/>
      <c r="H354" s="450"/>
      <c r="I354" s="450"/>
      <c r="J354" s="450"/>
      <c r="K354" s="450"/>
      <c r="L354" s="450"/>
      <c r="M354" s="450"/>
      <c r="V354" s="423" t="e">
        <f>#REF!+D354</f>
        <v>#REF!</v>
      </c>
    </row>
    <row r="355" s="421" customFormat="1" ht="18.75" customHeight="1" spans="1:22">
      <c r="A355" s="453" t="s">
        <v>692</v>
      </c>
      <c r="B355" s="416" t="s">
        <v>2772</v>
      </c>
      <c r="C355" s="416"/>
      <c r="D355" s="454">
        <v>0</v>
      </c>
      <c r="E355" s="455"/>
      <c r="F355" s="449"/>
      <c r="G355" s="450"/>
      <c r="H355" s="450"/>
      <c r="I355" s="450"/>
      <c r="J355" s="450"/>
      <c r="K355" s="450"/>
      <c r="L355" s="450"/>
      <c r="M355" s="450"/>
      <c r="V355" s="423" t="e">
        <f>#REF!+D355</f>
        <v>#REF!</v>
      </c>
    </row>
    <row r="356" s="421" customFormat="1" ht="18.75" customHeight="1" spans="1:22">
      <c r="A356" s="453" t="s">
        <v>694</v>
      </c>
      <c r="B356" s="416" t="s">
        <v>695</v>
      </c>
      <c r="C356" s="416"/>
      <c r="D356" s="454">
        <v>0</v>
      </c>
      <c r="E356" s="455"/>
      <c r="F356" s="449"/>
      <c r="G356" s="450"/>
      <c r="H356" s="450"/>
      <c r="I356" s="450"/>
      <c r="J356" s="450"/>
      <c r="K356" s="450"/>
      <c r="L356" s="450"/>
      <c r="M356" s="450"/>
      <c r="V356" s="423" t="e">
        <f>#REF!+D356</f>
        <v>#REF!</v>
      </c>
    </row>
    <row r="357" s="420" customFormat="1" ht="18.75" customHeight="1" spans="1:22">
      <c r="A357" s="445" t="s">
        <v>696</v>
      </c>
      <c r="B357" s="452" t="s">
        <v>697</v>
      </c>
      <c r="C357" s="452"/>
      <c r="D357" s="447">
        <v>0</v>
      </c>
      <c r="E357" s="448"/>
      <c r="F357" s="449"/>
      <c r="G357" s="450"/>
      <c r="H357" s="450"/>
      <c r="I357" s="450"/>
      <c r="J357" s="450"/>
      <c r="K357" s="450"/>
      <c r="L357" s="450"/>
      <c r="M357" s="450"/>
      <c r="N357" s="421"/>
      <c r="O357" s="421"/>
      <c r="P357" s="421"/>
      <c r="Q357" s="421"/>
      <c r="V357" s="456" t="e">
        <f>#REF!+D357</f>
        <v>#REF!</v>
      </c>
    </row>
    <row r="358" s="421" customFormat="1" ht="18.75" customHeight="1" spans="1:22">
      <c r="A358" s="453" t="s">
        <v>698</v>
      </c>
      <c r="B358" s="416" t="s">
        <v>699</v>
      </c>
      <c r="C358" s="416"/>
      <c r="D358" s="454">
        <v>0</v>
      </c>
      <c r="E358" s="455"/>
      <c r="F358" s="449"/>
      <c r="G358" s="450"/>
      <c r="H358" s="450"/>
      <c r="I358" s="450"/>
      <c r="J358" s="450"/>
      <c r="K358" s="450"/>
      <c r="L358" s="450"/>
      <c r="M358" s="450"/>
      <c r="V358" s="423" t="e">
        <f>#REF!+D358</f>
        <v>#REF!</v>
      </c>
    </row>
    <row r="359" s="421" customFormat="1" ht="18.75" customHeight="1" spans="1:22">
      <c r="A359" s="453" t="s">
        <v>2773</v>
      </c>
      <c r="B359" s="416" t="s">
        <v>142</v>
      </c>
      <c r="C359" s="416"/>
      <c r="D359" s="454">
        <v>0</v>
      </c>
      <c r="E359" s="455"/>
      <c r="F359" s="449"/>
      <c r="G359" s="450"/>
      <c r="H359" s="450"/>
      <c r="I359" s="450"/>
      <c r="J359" s="450"/>
      <c r="K359" s="450"/>
      <c r="L359" s="450"/>
      <c r="M359" s="450"/>
      <c r="V359" s="423" t="e">
        <f>#REF!+D359</f>
        <v>#REF!</v>
      </c>
    </row>
    <row r="360" s="421" customFormat="1" ht="18.75" customHeight="1" spans="1:22">
      <c r="A360" s="453" t="s">
        <v>2774</v>
      </c>
      <c r="B360" s="416" t="s">
        <v>200</v>
      </c>
      <c r="C360" s="416"/>
      <c r="D360" s="454">
        <v>0</v>
      </c>
      <c r="E360" s="455"/>
      <c r="F360" s="449"/>
      <c r="G360" s="450"/>
      <c r="H360" s="450"/>
      <c r="I360" s="450"/>
      <c r="J360" s="450"/>
      <c r="K360" s="450"/>
      <c r="L360" s="450"/>
      <c r="M360" s="450"/>
      <c r="V360" s="423" t="e">
        <f>#REF!+D360</f>
        <v>#REF!</v>
      </c>
    </row>
    <row r="361" s="421" customFormat="1" ht="18.75" customHeight="1" spans="1:22">
      <c r="A361" s="453" t="s">
        <v>700</v>
      </c>
      <c r="B361" s="416" t="s">
        <v>113</v>
      </c>
      <c r="C361" s="416"/>
      <c r="D361" s="454">
        <v>0</v>
      </c>
      <c r="E361" s="455"/>
      <c r="F361" s="449"/>
      <c r="G361" s="450"/>
      <c r="H361" s="450"/>
      <c r="I361" s="450"/>
      <c r="J361" s="450"/>
      <c r="K361" s="450"/>
      <c r="L361" s="450"/>
      <c r="M361" s="450"/>
      <c r="V361" s="423" t="e">
        <f>#REF!+D361</f>
        <v>#REF!</v>
      </c>
    </row>
    <row r="362" s="420" customFormat="1" ht="18.75" customHeight="1" spans="1:22">
      <c r="A362" s="445" t="s">
        <v>701</v>
      </c>
      <c r="B362" s="452" t="s">
        <v>702</v>
      </c>
      <c r="C362" s="452"/>
      <c r="D362" s="447">
        <v>0</v>
      </c>
      <c r="E362" s="448"/>
      <c r="F362" s="449"/>
      <c r="G362" s="450"/>
      <c r="H362" s="450"/>
      <c r="I362" s="450"/>
      <c r="J362" s="450"/>
      <c r="K362" s="450"/>
      <c r="L362" s="450"/>
      <c r="M362" s="450"/>
      <c r="N362" s="421"/>
      <c r="O362" s="421"/>
      <c r="P362" s="421"/>
      <c r="Q362" s="421"/>
      <c r="V362" s="456" t="e">
        <f>#REF!+D362</f>
        <v>#REF!</v>
      </c>
    </row>
    <row r="363" s="420" customFormat="1" ht="18.75" customHeight="1" spans="1:22">
      <c r="A363" s="445" t="s">
        <v>703</v>
      </c>
      <c r="B363" s="451" t="s">
        <v>704</v>
      </c>
      <c r="C363" s="451"/>
      <c r="D363" s="447">
        <v>0</v>
      </c>
      <c r="E363" s="448"/>
      <c r="F363" s="449"/>
      <c r="G363" s="450"/>
      <c r="H363" s="450"/>
      <c r="I363" s="450"/>
      <c r="J363" s="450"/>
      <c r="K363" s="450"/>
      <c r="L363" s="450"/>
      <c r="M363" s="450"/>
      <c r="N363" s="421"/>
      <c r="O363" s="421"/>
      <c r="P363" s="421"/>
      <c r="Q363" s="421"/>
      <c r="V363" s="456" t="e">
        <f>#REF!+D363</f>
        <v>#REF!</v>
      </c>
    </row>
    <row r="364" s="420" customFormat="1" ht="18.75" customHeight="1" spans="1:22">
      <c r="A364" s="445" t="s">
        <v>705</v>
      </c>
      <c r="B364" s="452" t="s">
        <v>95</v>
      </c>
      <c r="C364" s="452"/>
      <c r="D364" s="447">
        <v>0</v>
      </c>
      <c r="E364" s="448"/>
      <c r="F364" s="449"/>
      <c r="G364" s="450"/>
      <c r="H364" s="450"/>
      <c r="I364" s="450"/>
      <c r="J364" s="450"/>
      <c r="K364" s="450"/>
      <c r="L364" s="450"/>
      <c r="M364" s="450"/>
      <c r="N364" s="421"/>
      <c r="O364" s="421"/>
      <c r="P364" s="421"/>
      <c r="Q364" s="421"/>
      <c r="V364" s="456" t="e">
        <f>#REF!+D364</f>
        <v>#REF!</v>
      </c>
    </row>
    <row r="365" s="420" customFormat="1" ht="18.75" customHeight="1" spans="1:22">
      <c r="A365" s="445" t="s">
        <v>706</v>
      </c>
      <c r="B365" s="452" t="s">
        <v>97</v>
      </c>
      <c r="C365" s="452"/>
      <c r="D365" s="447">
        <v>0</v>
      </c>
      <c r="E365" s="448"/>
      <c r="F365" s="449"/>
      <c r="G365" s="450"/>
      <c r="H365" s="450"/>
      <c r="I365" s="450"/>
      <c r="J365" s="450"/>
      <c r="K365" s="450"/>
      <c r="L365" s="450"/>
      <c r="M365" s="450"/>
      <c r="N365" s="421"/>
      <c r="O365" s="421"/>
      <c r="P365" s="421"/>
      <c r="Q365" s="421"/>
      <c r="V365" s="456" t="e">
        <f>#REF!+D365</f>
        <v>#REF!</v>
      </c>
    </row>
    <row r="366" s="421" customFormat="1" ht="18.75" customHeight="1" spans="1:22">
      <c r="A366" s="453" t="s">
        <v>707</v>
      </c>
      <c r="B366" s="416" t="s">
        <v>99</v>
      </c>
      <c r="C366" s="416"/>
      <c r="D366" s="454">
        <v>0</v>
      </c>
      <c r="E366" s="455"/>
      <c r="F366" s="449"/>
      <c r="G366" s="450"/>
      <c r="H366" s="450"/>
      <c r="I366" s="450"/>
      <c r="J366" s="450"/>
      <c r="K366" s="450"/>
      <c r="L366" s="450"/>
      <c r="M366" s="450"/>
      <c r="V366" s="423" t="e">
        <f>#REF!+D366</f>
        <v>#REF!</v>
      </c>
    </row>
    <row r="367" s="420" customFormat="1" ht="18.75" customHeight="1" spans="1:22">
      <c r="A367" s="445" t="s">
        <v>708</v>
      </c>
      <c r="B367" s="452" t="s">
        <v>709</v>
      </c>
      <c r="C367" s="452"/>
      <c r="D367" s="447">
        <v>0</v>
      </c>
      <c r="E367" s="448"/>
      <c r="F367" s="449"/>
      <c r="G367" s="450"/>
      <c r="H367" s="450"/>
      <c r="I367" s="450"/>
      <c r="J367" s="450"/>
      <c r="K367" s="450"/>
      <c r="L367" s="450"/>
      <c r="M367" s="450"/>
      <c r="N367" s="421"/>
      <c r="O367" s="421"/>
      <c r="P367" s="421"/>
      <c r="Q367" s="421"/>
      <c r="V367" s="456" t="e">
        <f>#REF!+D367</f>
        <v>#REF!</v>
      </c>
    </row>
    <row r="368" s="421" customFormat="1" ht="18.75" customHeight="1" spans="1:22">
      <c r="A368" s="453" t="s">
        <v>710</v>
      </c>
      <c r="B368" s="416" t="s">
        <v>711</v>
      </c>
      <c r="C368" s="416"/>
      <c r="D368" s="454">
        <v>0</v>
      </c>
      <c r="E368" s="455"/>
      <c r="F368" s="449"/>
      <c r="G368" s="450"/>
      <c r="H368" s="450"/>
      <c r="I368" s="450"/>
      <c r="J368" s="450"/>
      <c r="K368" s="450"/>
      <c r="L368" s="450"/>
      <c r="M368" s="450"/>
      <c r="V368" s="423" t="e">
        <f>#REF!+D368</f>
        <v>#REF!</v>
      </c>
    </row>
    <row r="369" s="420" customFormat="1" ht="18.75" customHeight="1" spans="1:22">
      <c r="A369" s="445" t="s">
        <v>712</v>
      </c>
      <c r="B369" s="452" t="s">
        <v>713</v>
      </c>
      <c r="C369" s="452"/>
      <c r="D369" s="447">
        <v>0</v>
      </c>
      <c r="E369" s="448"/>
      <c r="F369" s="449"/>
      <c r="G369" s="450"/>
      <c r="H369" s="450"/>
      <c r="I369" s="450"/>
      <c r="J369" s="450"/>
      <c r="K369" s="450"/>
      <c r="L369" s="450"/>
      <c r="M369" s="450"/>
      <c r="N369" s="421"/>
      <c r="O369" s="421"/>
      <c r="P369" s="421"/>
      <c r="Q369" s="421"/>
      <c r="V369" s="456" t="e">
        <f>#REF!+D369</f>
        <v>#REF!</v>
      </c>
    </row>
    <row r="370" s="421" customFormat="1" ht="18.75" customHeight="1" spans="1:22">
      <c r="A370" s="453" t="s">
        <v>2775</v>
      </c>
      <c r="B370" s="416" t="s">
        <v>200</v>
      </c>
      <c r="C370" s="416"/>
      <c r="D370" s="454">
        <v>0</v>
      </c>
      <c r="E370" s="455"/>
      <c r="F370" s="449"/>
      <c r="G370" s="450"/>
      <c r="H370" s="450"/>
      <c r="I370" s="450"/>
      <c r="J370" s="450"/>
      <c r="K370" s="450"/>
      <c r="L370" s="450"/>
      <c r="M370" s="450"/>
      <c r="V370" s="423" t="e">
        <f>#REF!+D370</f>
        <v>#REF!</v>
      </c>
    </row>
    <row r="371" s="420" customFormat="1" ht="18.75" customHeight="1" spans="1:22">
      <c r="A371" s="445" t="s">
        <v>714</v>
      </c>
      <c r="B371" s="452" t="s">
        <v>113</v>
      </c>
      <c r="C371" s="452"/>
      <c r="D371" s="447">
        <v>0</v>
      </c>
      <c r="E371" s="448"/>
      <c r="F371" s="449"/>
      <c r="G371" s="450"/>
      <c r="H371" s="450"/>
      <c r="I371" s="450"/>
      <c r="J371" s="450"/>
      <c r="K371" s="450"/>
      <c r="L371" s="450"/>
      <c r="M371" s="450"/>
      <c r="N371" s="421"/>
      <c r="O371" s="421"/>
      <c r="P371" s="421"/>
      <c r="Q371" s="421"/>
      <c r="V371" s="456" t="e">
        <f>#REF!+D371</f>
        <v>#REF!</v>
      </c>
    </row>
    <row r="372" s="420" customFormat="1" ht="18.75" customHeight="1" spans="1:22">
      <c r="A372" s="445" t="s">
        <v>715</v>
      </c>
      <c r="B372" s="451" t="s">
        <v>716</v>
      </c>
      <c r="C372" s="451"/>
      <c r="D372" s="447">
        <v>0</v>
      </c>
      <c r="E372" s="448"/>
      <c r="F372" s="449"/>
      <c r="G372" s="450"/>
      <c r="H372" s="450"/>
      <c r="I372" s="450"/>
      <c r="J372" s="450"/>
      <c r="K372" s="450"/>
      <c r="L372" s="450"/>
      <c r="M372" s="450"/>
      <c r="N372" s="421"/>
      <c r="O372" s="421"/>
      <c r="P372" s="421"/>
      <c r="Q372" s="421"/>
      <c r="V372" s="456" t="e">
        <f>#REF!+D372</f>
        <v>#REF!</v>
      </c>
    </row>
    <row r="373" s="420" customFormat="1" ht="18.75" customHeight="1" spans="1:22">
      <c r="A373" s="445" t="s">
        <v>717</v>
      </c>
      <c r="B373" s="452" t="s">
        <v>718</v>
      </c>
      <c r="C373" s="452"/>
      <c r="D373" s="447">
        <v>0</v>
      </c>
      <c r="E373" s="448"/>
      <c r="F373" s="449"/>
      <c r="G373" s="450"/>
      <c r="H373" s="450"/>
      <c r="I373" s="450"/>
      <c r="J373" s="450"/>
      <c r="K373" s="450"/>
      <c r="L373" s="450"/>
      <c r="M373" s="450"/>
      <c r="N373" s="421"/>
      <c r="O373" s="421"/>
      <c r="P373" s="421"/>
      <c r="Q373" s="421"/>
      <c r="V373" s="456" t="e">
        <f>#REF!+D373</f>
        <v>#REF!</v>
      </c>
    </row>
    <row r="374" s="420" customFormat="1" ht="18.75" customHeight="1" spans="1:22">
      <c r="A374" s="445" t="s">
        <v>719</v>
      </c>
      <c r="B374" s="452" t="s">
        <v>95</v>
      </c>
      <c r="C374" s="452"/>
      <c r="D374" s="447">
        <v>0</v>
      </c>
      <c r="E374" s="448"/>
      <c r="F374" s="449"/>
      <c r="G374" s="450"/>
      <c r="H374" s="450"/>
      <c r="I374" s="450"/>
      <c r="J374" s="450"/>
      <c r="K374" s="450"/>
      <c r="L374" s="450"/>
      <c r="M374" s="450"/>
      <c r="N374" s="421"/>
      <c r="O374" s="421"/>
      <c r="P374" s="421"/>
      <c r="Q374" s="421"/>
      <c r="V374" s="456" t="e">
        <f>#REF!+D374</f>
        <v>#REF!</v>
      </c>
    </row>
    <row r="375" s="421" customFormat="1" ht="18.75" customHeight="1" spans="1:22">
      <c r="A375" s="453" t="s">
        <v>720</v>
      </c>
      <c r="B375" s="416" t="s">
        <v>97</v>
      </c>
      <c r="C375" s="416"/>
      <c r="D375" s="454">
        <v>0</v>
      </c>
      <c r="E375" s="455"/>
      <c r="F375" s="449"/>
      <c r="G375" s="450"/>
      <c r="H375" s="450"/>
      <c r="I375" s="450"/>
      <c r="J375" s="450"/>
      <c r="K375" s="450"/>
      <c r="L375" s="450"/>
      <c r="M375" s="450"/>
      <c r="V375" s="423" t="e">
        <f>#REF!+D375</f>
        <v>#REF!</v>
      </c>
    </row>
    <row r="376" s="420" customFormat="1" ht="18.75" customHeight="1" spans="1:22">
      <c r="A376" s="445" t="s">
        <v>721</v>
      </c>
      <c r="B376" s="452" t="s">
        <v>99</v>
      </c>
      <c r="C376" s="452"/>
      <c r="D376" s="447">
        <v>0</v>
      </c>
      <c r="E376" s="448"/>
      <c r="F376" s="449"/>
      <c r="G376" s="450"/>
      <c r="H376" s="450"/>
      <c r="I376" s="450"/>
      <c r="J376" s="450"/>
      <c r="K376" s="450"/>
      <c r="L376" s="450"/>
      <c r="M376" s="450"/>
      <c r="N376" s="421"/>
      <c r="O376" s="421"/>
      <c r="P376" s="421"/>
      <c r="Q376" s="421"/>
      <c r="V376" s="456" t="e">
        <f>#REF!+D376</f>
        <v>#REF!</v>
      </c>
    </row>
    <row r="377" s="420" customFormat="1" ht="18.75" customHeight="1" spans="1:22">
      <c r="A377" s="445" t="s">
        <v>722</v>
      </c>
      <c r="B377" s="452" t="s">
        <v>723</v>
      </c>
      <c r="C377" s="452"/>
      <c r="D377" s="447">
        <v>0</v>
      </c>
      <c r="E377" s="448"/>
      <c r="F377" s="449"/>
      <c r="G377" s="450"/>
      <c r="H377" s="450"/>
      <c r="I377" s="450"/>
      <c r="J377" s="450"/>
      <c r="K377" s="450"/>
      <c r="L377" s="450"/>
      <c r="M377" s="450"/>
      <c r="N377" s="421"/>
      <c r="O377" s="421"/>
      <c r="P377" s="421"/>
      <c r="Q377" s="421"/>
      <c r="V377" s="456" t="e">
        <f>#REF!+D377</f>
        <v>#REF!</v>
      </c>
    </row>
    <row r="378" s="420" customFormat="1" ht="18.75" customHeight="1" spans="1:22">
      <c r="A378" s="445" t="s">
        <v>724</v>
      </c>
      <c r="B378" s="452" t="s">
        <v>725</v>
      </c>
      <c r="C378" s="452"/>
      <c r="D378" s="447">
        <v>0</v>
      </c>
      <c r="E378" s="448"/>
      <c r="F378" s="449"/>
      <c r="G378" s="450"/>
      <c r="H378" s="450"/>
      <c r="I378" s="450"/>
      <c r="J378" s="450"/>
      <c r="K378" s="450"/>
      <c r="L378" s="450"/>
      <c r="M378" s="450"/>
      <c r="N378" s="421"/>
      <c r="O378" s="421"/>
      <c r="P378" s="421"/>
      <c r="Q378" s="421"/>
      <c r="V378" s="456" t="e">
        <f>#REF!+D378</f>
        <v>#REF!</v>
      </c>
    </row>
    <row r="379" s="420" customFormat="1" ht="18.75" customHeight="1" spans="1:22">
      <c r="A379" s="445" t="s">
        <v>726</v>
      </c>
      <c r="B379" s="452" t="s">
        <v>727</v>
      </c>
      <c r="C379" s="452"/>
      <c r="D379" s="447">
        <v>0</v>
      </c>
      <c r="E379" s="448"/>
      <c r="F379" s="449"/>
      <c r="G379" s="450"/>
      <c r="H379" s="450"/>
      <c r="I379" s="450"/>
      <c r="J379" s="450"/>
      <c r="K379" s="450"/>
      <c r="L379" s="450"/>
      <c r="M379" s="450"/>
      <c r="N379" s="421"/>
      <c r="O379" s="421"/>
      <c r="P379" s="421"/>
      <c r="Q379" s="421"/>
      <c r="V379" s="456" t="e">
        <f>#REF!+D379</f>
        <v>#REF!</v>
      </c>
    </row>
    <row r="380" s="420" customFormat="1" ht="18.75" customHeight="1" spans="1:22">
      <c r="A380" s="445" t="s">
        <v>2776</v>
      </c>
      <c r="B380" s="452" t="s">
        <v>200</v>
      </c>
      <c r="C380" s="452"/>
      <c r="D380" s="447">
        <v>0</v>
      </c>
      <c r="E380" s="448"/>
      <c r="F380" s="449"/>
      <c r="G380" s="450"/>
      <c r="H380" s="450"/>
      <c r="I380" s="450"/>
      <c r="J380" s="450"/>
      <c r="K380" s="450"/>
      <c r="L380" s="450"/>
      <c r="M380" s="450"/>
      <c r="N380" s="421"/>
      <c r="O380" s="421"/>
      <c r="P380" s="421"/>
      <c r="Q380" s="421"/>
      <c r="V380" s="456" t="e">
        <f>#REF!+D380</f>
        <v>#REF!</v>
      </c>
    </row>
    <row r="381" s="420" customFormat="1" ht="18.75" customHeight="1" spans="1:22">
      <c r="A381" s="445" t="s">
        <v>728</v>
      </c>
      <c r="B381" s="452" t="s">
        <v>113</v>
      </c>
      <c r="C381" s="452"/>
      <c r="D381" s="447">
        <v>0</v>
      </c>
      <c r="E381" s="448"/>
      <c r="F381" s="449"/>
      <c r="G381" s="450"/>
      <c r="H381" s="450"/>
      <c r="I381" s="450"/>
      <c r="J381" s="450"/>
      <c r="K381" s="450"/>
      <c r="L381" s="450"/>
      <c r="M381" s="450"/>
      <c r="N381" s="421"/>
      <c r="O381" s="421"/>
      <c r="P381" s="421"/>
      <c r="Q381" s="421"/>
      <c r="V381" s="456" t="e">
        <f>#REF!+D381</f>
        <v>#REF!</v>
      </c>
    </row>
    <row r="382" s="420" customFormat="1" ht="18.75" customHeight="1" spans="1:22">
      <c r="A382" s="445" t="s">
        <v>729</v>
      </c>
      <c r="B382" s="452" t="s">
        <v>730</v>
      </c>
      <c r="C382" s="452"/>
      <c r="D382" s="447">
        <v>0</v>
      </c>
      <c r="E382" s="448"/>
      <c r="F382" s="449"/>
      <c r="G382" s="450"/>
      <c r="H382" s="450"/>
      <c r="I382" s="450"/>
      <c r="J382" s="450"/>
      <c r="K382" s="450"/>
      <c r="L382" s="450"/>
      <c r="M382" s="450"/>
      <c r="N382" s="421"/>
      <c r="O382" s="421"/>
      <c r="P382" s="421"/>
      <c r="Q382" s="421"/>
      <c r="V382" s="456" t="e">
        <f>#REF!+D382</f>
        <v>#REF!</v>
      </c>
    </row>
    <row r="383" s="421" customFormat="1" ht="18.75" customHeight="1" spans="1:22">
      <c r="A383" s="453" t="s">
        <v>731</v>
      </c>
      <c r="B383" s="416" t="s">
        <v>732</v>
      </c>
      <c r="C383" s="416"/>
      <c r="D383" s="454">
        <v>0</v>
      </c>
      <c r="E383" s="455"/>
      <c r="F383" s="449"/>
      <c r="G383" s="450"/>
      <c r="H383" s="450"/>
      <c r="I383" s="450"/>
      <c r="J383" s="450"/>
      <c r="K383" s="450"/>
      <c r="L383" s="450"/>
      <c r="M383" s="450"/>
      <c r="V383" s="423" t="e">
        <f>#REF!+D383</f>
        <v>#REF!</v>
      </c>
    </row>
    <row r="384" s="421" customFormat="1" ht="18.75" customHeight="1" spans="1:22">
      <c r="A384" s="453" t="s">
        <v>733</v>
      </c>
      <c r="B384" s="416" t="s">
        <v>95</v>
      </c>
      <c r="C384" s="416"/>
      <c r="D384" s="454">
        <v>0</v>
      </c>
      <c r="E384" s="455"/>
      <c r="F384" s="449"/>
      <c r="G384" s="450"/>
      <c r="H384" s="450"/>
      <c r="I384" s="450"/>
      <c r="J384" s="450"/>
      <c r="K384" s="450"/>
      <c r="L384" s="450"/>
      <c r="M384" s="450"/>
      <c r="V384" s="423" t="e">
        <f>#REF!+D384</f>
        <v>#REF!</v>
      </c>
    </row>
    <row r="385" s="420" customFormat="1" ht="18.75" customHeight="1" spans="1:22">
      <c r="A385" s="445" t="s">
        <v>734</v>
      </c>
      <c r="B385" s="452" t="s">
        <v>97</v>
      </c>
      <c r="C385" s="452"/>
      <c r="D385" s="447">
        <v>0</v>
      </c>
      <c r="E385" s="448"/>
      <c r="F385" s="449"/>
      <c r="G385" s="450"/>
      <c r="H385" s="450"/>
      <c r="I385" s="450"/>
      <c r="J385" s="450"/>
      <c r="K385" s="450"/>
      <c r="L385" s="450"/>
      <c r="M385" s="450"/>
      <c r="N385" s="421"/>
      <c r="O385" s="421"/>
      <c r="P385" s="421"/>
      <c r="Q385" s="421"/>
      <c r="V385" s="456" t="e">
        <f>#REF!+D385</f>
        <v>#REF!</v>
      </c>
    </row>
    <row r="386" s="420" customFormat="1" ht="18.75" customHeight="1" spans="1:22">
      <c r="A386" s="445" t="s">
        <v>735</v>
      </c>
      <c r="B386" s="451" t="s">
        <v>99</v>
      </c>
      <c r="C386" s="451"/>
      <c r="D386" s="447">
        <v>0</v>
      </c>
      <c r="E386" s="448"/>
      <c r="F386" s="449"/>
      <c r="G386" s="450"/>
      <c r="H386" s="450"/>
      <c r="I386" s="450"/>
      <c r="J386" s="450"/>
      <c r="K386" s="450"/>
      <c r="L386" s="450"/>
      <c r="M386" s="450"/>
      <c r="N386" s="421"/>
      <c r="O386" s="421"/>
      <c r="P386" s="421"/>
      <c r="Q386" s="421"/>
      <c r="V386" s="456" t="e">
        <f>#REF!+D386</f>
        <v>#REF!</v>
      </c>
    </row>
    <row r="387" s="420" customFormat="1" ht="18.75" customHeight="1" spans="1:22">
      <c r="A387" s="445" t="s">
        <v>736</v>
      </c>
      <c r="B387" s="452" t="s">
        <v>737</v>
      </c>
      <c r="C387" s="452"/>
      <c r="D387" s="447">
        <v>0</v>
      </c>
      <c r="E387" s="448"/>
      <c r="F387" s="449"/>
      <c r="G387" s="450"/>
      <c r="H387" s="450"/>
      <c r="I387" s="450"/>
      <c r="J387" s="450"/>
      <c r="K387" s="450"/>
      <c r="L387" s="450"/>
      <c r="M387" s="450"/>
      <c r="N387" s="421"/>
      <c r="O387" s="421"/>
      <c r="P387" s="421"/>
      <c r="Q387" s="421"/>
      <c r="V387" s="456" t="e">
        <f>#REF!+D387</f>
        <v>#REF!</v>
      </c>
    </row>
    <row r="388" s="420" customFormat="1" ht="18.75" customHeight="1" spans="1:22">
      <c r="A388" s="445" t="s">
        <v>738</v>
      </c>
      <c r="B388" s="452" t="s">
        <v>739</v>
      </c>
      <c r="C388" s="452"/>
      <c r="D388" s="447">
        <v>0</v>
      </c>
      <c r="E388" s="448"/>
      <c r="F388" s="449"/>
      <c r="G388" s="450"/>
      <c r="H388" s="450"/>
      <c r="I388" s="450"/>
      <c r="J388" s="450"/>
      <c r="K388" s="450"/>
      <c r="L388" s="450"/>
      <c r="M388" s="450"/>
      <c r="N388" s="421"/>
      <c r="O388" s="421"/>
      <c r="P388" s="421"/>
      <c r="Q388" s="421"/>
      <c r="V388" s="456" t="e">
        <f>#REF!+D388</f>
        <v>#REF!</v>
      </c>
    </row>
    <row r="389" s="421" customFormat="1" ht="18.75" customHeight="1" spans="1:22">
      <c r="A389" s="453" t="s">
        <v>740</v>
      </c>
      <c r="B389" s="416" t="s">
        <v>113</v>
      </c>
      <c r="C389" s="416"/>
      <c r="D389" s="454">
        <v>0</v>
      </c>
      <c r="E389" s="455"/>
      <c r="F389" s="449"/>
      <c r="G389" s="450"/>
      <c r="H389" s="450"/>
      <c r="I389" s="450"/>
      <c r="J389" s="450"/>
      <c r="K389" s="450"/>
      <c r="L389" s="450"/>
      <c r="M389" s="450"/>
      <c r="V389" s="423" t="e">
        <f>#REF!+D389</f>
        <v>#REF!</v>
      </c>
    </row>
    <row r="390" s="420" customFormat="1" ht="18.75" customHeight="1" spans="1:22">
      <c r="A390" s="445" t="s">
        <v>741</v>
      </c>
      <c r="B390" s="452" t="s">
        <v>742</v>
      </c>
      <c r="C390" s="452"/>
      <c r="D390" s="447">
        <v>0</v>
      </c>
      <c r="E390" s="448"/>
      <c r="F390" s="449"/>
      <c r="G390" s="450"/>
      <c r="H390" s="450"/>
      <c r="I390" s="450"/>
      <c r="J390" s="450"/>
      <c r="K390" s="450"/>
      <c r="L390" s="450"/>
      <c r="M390" s="450"/>
      <c r="N390" s="421"/>
      <c r="O390" s="421"/>
      <c r="P390" s="421"/>
      <c r="Q390" s="421"/>
      <c r="V390" s="456" t="e">
        <f>#REF!+D390</f>
        <v>#REF!</v>
      </c>
    </row>
    <row r="391" s="421" customFormat="1" ht="18.75" customHeight="1" spans="1:22">
      <c r="A391" s="453" t="s">
        <v>743</v>
      </c>
      <c r="B391" s="416" t="s">
        <v>744</v>
      </c>
      <c r="C391" s="416"/>
      <c r="D391" s="454">
        <v>0</v>
      </c>
      <c r="E391" s="455"/>
      <c r="F391" s="449"/>
      <c r="G391" s="450"/>
      <c r="H391" s="450"/>
      <c r="I391" s="450"/>
      <c r="J391" s="450"/>
      <c r="K391" s="450"/>
      <c r="L391" s="450"/>
      <c r="M391" s="450"/>
      <c r="V391" s="423" t="e">
        <f>#REF!+D391</f>
        <v>#REF!</v>
      </c>
    </row>
    <row r="392" s="421" customFormat="1" ht="18.75" customHeight="1" spans="1:22">
      <c r="A392" s="453" t="s">
        <v>745</v>
      </c>
      <c r="B392" s="416" t="s">
        <v>95</v>
      </c>
      <c r="C392" s="416"/>
      <c r="D392" s="454">
        <v>0</v>
      </c>
      <c r="E392" s="455"/>
      <c r="F392" s="449"/>
      <c r="G392" s="450"/>
      <c r="H392" s="450"/>
      <c r="I392" s="450"/>
      <c r="J392" s="450"/>
      <c r="K392" s="450"/>
      <c r="L392" s="450"/>
      <c r="M392" s="450"/>
      <c r="V392" s="423" t="e">
        <f>#REF!+D392</f>
        <v>#REF!</v>
      </c>
    </row>
    <row r="393" s="421" customFormat="1" ht="18.75" customHeight="1" spans="1:22">
      <c r="A393" s="453" t="s">
        <v>746</v>
      </c>
      <c r="B393" s="416" t="s">
        <v>97</v>
      </c>
      <c r="C393" s="416"/>
      <c r="D393" s="454">
        <v>0</v>
      </c>
      <c r="E393" s="455"/>
      <c r="F393" s="449"/>
      <c r="G393" s="450"/>
      <c r="H393" s="450"/>
      <c r="I393" s="450"/>
      <c r="J393" s="450"/>
      <c r="K393" s="450"/>
      <c r="L393" s="450"/>
      <c r="M393" s="450"/>
      <c r="V393" s="423" t="e">
        <f>#REF!+D393</f>
        <v>#REF!</v>
      </c>
    </row>
    <row r="394" s="420" customFormat="1" ht="18.75" customHeight="1" spans="1:22">
      <c r="A394" s="445" t="s">
        <v>753</v>
      </c>
      <c r="B394" s="452" t="s">
        <v>200</v>
      </c>
      <c r="C394" s="452"/>
      <c r="D394" s="447">
        <v>0</v>
      </c>
      <c r="E394" s="448"/>
      <c r="F394" s="449"/>
      <c r="G394" s="450"/>
      <c r="H394" s="450"/>
      <c r="I394" s="450"/>
      <c r="J394" s="450"/>
      <c r="K394" s="450"/>
      <c r="L394" s="450"/>
      <c r="M394" s="450"/>
      <c r="N394" s="421"/>
      <c r="O394" s="421"/>
      <c r="P394" s="421"/>
      <c r="Q394" s="421"/>
      <c r="V394" s="456" t="e">
        <f>#REF!+D394</f>
        <v>#REF!</v>
      </c>
    </row>
    <row r="395" s="420" customFormat="1" ht="18.75" customHeight="1" spans="1:22">
      <c r="A395" s="445" t="s">
        <v>2777</v>
      </c>
      <c r="B395" s="451" t="s">
        <v>2778</v>
      </c>
      <c r="C395" s="451"/>
      <c r="D395" s="447">
        <v>0</v>
      </c>
      <c r="E395" s="448"/>
      <c r="F395" s="449"/>
      <c r="G395" s="450"/>
      <c r="H395" s="450"/>
      <c r="I395" s="450"/>
      <c r="J395" s="450"/>
      <c r="K395" s="450"/>
      <c r="L395" s="450"/>
      <c r="M395" s="450"/>
      <c r="N395" s="421"/>
      <c r="O395" s="421"/>
      <c r="P395" s="421"/>
      <c r="Q395" s="421"/>
      <c r="V395" s="456" t="e">
        <f>#REF!+D395</f>
        <v>#REF!</v>
      </c>
    </row>
    <row r="396" s="420" customFormat="1" ht="18.75" customHeight="1" spans="1:22">
      <c r="A396" s="445" t="s">
        <v>754</v>
      </c>
      <c r="B396" s="452" t="s">
        <v>755</v>
      </c>
      <c r="C396" s="452"/>
      <c r="D396" s="447">
        <v>0</v>
      </c>
      <c r="E396" s="448"/>
      <c r="F396" s="449"/>
      <c r="G396" s="450"/>
      <c r="H396" s="450"/>
      <c r="I396" s="450"/>
      <c r="J396" s="450"/>
      <c r="K396" s="450"/>
      <c r="L396" s="450"/>
      <c r="M396" s="450"/>
      <c r="N396" s="421"/>
      <c r="O396" s="421"/>
      <c r="P396" s="421"/>
      <c r="Q396" s="421"/>
      <c r="V396" s="456" t="e">
        <f>#REF!+D396</f>
        <v>#REF!</v>
      </c>
    </row>
    <row r="397" s="420" customFormat="1" ht="18.75" customHeight="1" spans="1:22">
      <c r="A397" s="445" t="s">
        <v>773</v>
      </c>
      <c r="B397" s="452" t="s">
        <v>774</v>
      </c>
      <c r="C397" s="452"/>
      <c r="D397" s="447">
        <v>0</v>
      </c>
      <c r="E397" s="448"/>
      <c r="F397" s="449"/>
      <c r="G397" s="450"/>
      <c r="H397" s="450"/>
      <c r="I397" s="450"/>
      <c r="J397" s="450"/>
      <c r="K397" s="450"/>
      <c r="L397" s="450"/>
      <c r="M397" s="450"/>
      <c r="N397" s="421"/>
      <c r="O397" s="421"/>
      <c r="P397" s="421"/>
      <c r="Q397" s="421"/>
      <c r="V397" s="456" t="e">
        <f>#REF!+D397</f>
        <v>#REF!</v>
      </c>
    </row>
    <row r="398" s="421" customFormat="1" ht="18.75" customHeight="1" spans="1:22">
      <c r="A398" s="453" t="s">
        <v>775</v>
      </c>
      <c r="B398" s="416" t="s">
        <v>774</v>
      </c>
      <c r="C398" s="416"/>
      <c r="D398" s="454">
        <v>0</v>
      </c>
      <c r="E398" s="455"/>
      <c r="F398" s="449"/>
      <c r="G398" s="450"/>
      <c r="H398" s="450"/>
      <c r="I398" s="450"/>
      <c r="J398" s="450"/>
      <c r="K398" s="450"/>
      <c r="L398" s="450"/>
      <c r="M398" s="450"/>
      <c r="V398" s="423" t="e">
        <f>#REF!+D398</f>
        <v>#REF!</v>
      </c>
    </row>
    <row r="399" s="420" customFormat="1" ht="18.75" customHeight="1" spans="1:22">
      <c r="A399" s="445" t="s">
        <v>778</v>
      </c>
      <c r="B399" s="452" t="s">
        <v>54</v>
      </c>
      <c r="C399" s="452" t="s">
        <v>2779</v>
      </c>
      <c r="D399" s="447">
        <v>3008</v>
      </c>
      <c r="E399" s="448"/>
      <c r="F399" s="449"/>
      <c r="G399" s="450"/>
      <c r="H399" s="450"/>
      <c r="I399" s="450"/>
      <c r="J399" s="450"/>
      <c r="K399" s="450">
        <v>3007</v>
      </c>
      <c r="L399" s="450"/>
      <c r="M399" s="450"/>
      <c r="N399" s="421"/>
      <c r="O399" s="421"/>
      <c r="P399" s="421"/>
      <c r="Q399" s="421"/>
      <c r="V399" s="456" t="e">
        <f>#REF!+D399</f>
        <v>#REF!</v>
      </c>
    </row>
    <row r="400" s="421" customFormat="1" ht="18.75" customHeight="1" spans="1:22">
      <c r="A400" s="453" t="s">
        <v>779</v>
      </c>
      <c r="B400" s="416" t="s">
        <v>780</v>
      </c>
      <c r="C400" s="416"/>
      <c r="D400" s="454">
        <v>0</v>
      </c>
      <c r="E400" s="455"/>
      <c r="F400" s="449"/>
      <c r="G400" s="450"/>
      <c r="H400" s="450"/>
      <c r="I400" s="450"/>
      <c r="J400" s="450"/>
      <c r="K400" s="450"/>
      <c r="L400" s="450"/>
      <c r="M400" s="450"/>
      <c r="V400" s="423" t="e">
        <f>#REF!+D400</f>
        <v>#REF!</v>
      </c>
    </row>
    <row r="401" s="421" customFormat="1" ht="18.75" customHeight="1" spans="1:22">
      <c r="A401" s="453" t="s">
        <v>781</v>
      </c>
      <c r="B401" s="416" t="s">
        <v>95</v>
      </c>
      <c r="C401" s="416"/>
      <c r="D401" s="454">
        <v>0</v>
      </c>
      <c r="E401" s="455"/>
      <c r="F401" s="449"/>
      <c r="G401" s="450"/>
      <c r="H401" s="450"/>
      <c r="I401" s="450"/>
      <c r="J401" s="450"/>
      <c r="K401" s="450"/>
      <c r="L401" s="450"/>
      <c r="M401" s="450"/>
      <c r="V401" s="423" t="e">
        <f>#REF!+D401</f>
        <v>#REF!</v>
      </c>
    </row>
    <row r="402" s="421" customFormat="1" ht="18.75" customHeight="1" spans="1:22">
      <c r="A402" s="453" t="s">
        <v>782</v>
      </c>
      <c r="B402" s="416" t="s">
        <v>97</v>
      </c>
      <c r="C402" s="416"/>
      <c r="D402" s="454">
        <v>0</v>
      </c>
      <c r="E402" s="455"/>
      <c r="F402" s="449"/>
      <c r="G402" s="450"/>
      <c r="H402" s="450"/>
      <c r="I402" s="450"/>
      <c r="J402" s="450"/>
      <c r="K402" s="450"/>
      <c r="L402" s="450"/>
      <c r="M402" s="450"/>
      <c r="V402" s="423" t="e">
        <f>#REF!+D402</f>
        <v>#REF!</v>
      </c>
    </row>
    <row r="403" s="420" customFormat="1" ht="18.75" customHeight="1" spans="1:22">
      <c r="A403" s="445" t="s">
        <v>783</v>
      </c>
      <c r="B403" s="452" t="s">
        <v>99</v>
      </c>
      <c r="C403" s="452"/>
      <c r="D403" s="447">
        <v>0</v>
      </c>
      <c r="E403" s="448"/>
      <c r="F403" s="449"/>
      <c r="G403" s="450"/>
      <c r="H403" s="450"/>
      <c r="I403" s="450"/>
      <c r="J403" s="450"/>
      <c r="K403" s="450"/>
      <c r="L403" s="450"/>
      <c r="M403" s="450"/>
      <c r="N403" s="421"/>
      <c r="O403" s="421"/>
      <c r="P403" s="421"/>
      <c r="Q403" s="421"/>
      <c r="V403" s="456" t="e">
        <f>#REF!+D403</f>
        <v>#REF!</v>
      </c>
    </row>
    <row r="404" s="421" customFormat="1" ht="18.75" customHeight="1" spans="1:22">
      <c r="A404" s="453" t="s">
        <v>784</v>
      </c>
      <c r="B404" s="416" t="s">
        <v>785</v>
      </c>
      <c r="C404" s="416"/>
      <c r="D404" s="454">
        <v>0</v>
      </c>
      <c r="E404" s="455"/>
      <c r="F404" s="449"/>
      <c r="G404" s="450"/>
      <c r="H404" s="450"/>
      <c r="I404" s="450"/>
      <c r="J404" s="450"/>
      <c r="K404" s="450"/>
      <c r="L404" s="450"/>
      <c r="M404" s="450"/>
      <c r="V404" s="423" t="e">
        <f>#REF!+D404</f>
        <v>#REF!</v>
      </c>
    </row>
    <row r="405" s="421" customFormat="1" ht="18.75" customHeight="1" spans="1:22">
      <c r="A405" s="453" t="s">
        <v>786</v>
      </c>
      <c r="B405" s="416" t="s">
        <v>787</v>
      </c>
      <c r="C405" s="416" t="s">
        <v>2780</v>
      </c>
      <c r="D405" s="454">
        <v>2295</v>
      </c>
      <c r="E405" s="455"/>
      <c r="F405" s="449"/>
      <c r="G405" s="450"/>
      <c r="H405" s="450"/>
      <c r="I405" s="450"/>
      <c r="J405" s="450"/>
      <c r="K405" s="450">
        <v>2295</v>
      </c>
      <c r="L405" s="450"/>
      <c r="M405" s="450"/>
      <c r="V405" s="423" t="e">
        <f>#REF!+D405</f>
        <v>#REF!</v>
      </c>
    </row>
    <row r="406" s="421" customFormat="1" ht="18.75" customHeight="1" spans="1:22">
      <c r="A406" s="453" t="s">
        <v>788</v>
      </c>
      <c r="B406" s="416" t="s">
        <v>789</v>
      </c>
      <c r="C406" s="416">
        <v>37</v>
      </c>
      <c r="D406" s="454">
        <v>33</v>
      </c>
      <c r="E406" s="455"/>
      <c r="F406" s="449"/>
      <c r="G406" s="450"/>
      <c r="H406" s="450"/>
      <c r="I406" s="450"/>
      <c r="J406" s="450"/>
      <c r="K406" s="450">
        <v>33</v>
      </c>
      <c r="L406" s="450"/>
      <c r="M406" s="450"/>
      <c r="V406" s="423" t="e">
        <f>#REF!+D406</f>
        <v>#REF!</v>
      </c>
    </row>
    <row r="407" s="421" customFormat="1" ht="18.75" customHeight="1" spans="1:22">
      <c r="A407" s="453" t="s">
        <v>790</v>
      </c>
      <c r="B407" s="416" t="s">
        <v>791</v>
      </c>
      <c r="C407" s="416">
        <v>810</v>
      </c>
      <c r="D407" s="454">
        <v>770</v>
      </c>
      <c r="E407" s="455"/>
      <c r="F407" s="449"/>
      <c r="G407" s="450"/>
      <c r="H407" s="450"/>
      <c r="I407" s="450"/>
      <c r="J407" s="450"/>
      <c r="K407" s="450">
        <v>770</v>
      </c>
      <c r="L407" s="450"/>
      <c r="M407" s="450"/>
      <c r="V407" s="423" t="e">
        <f>#REF!+D407</f>
        <v>#REF!</v>
      </c>
    </row>
    <row r="408" s="421" customFormat="1" ht="18.75" customHeight="1" spans="1:22">
      <c r="A408" s="453" t="s">
        <v>792</v>
      </c>
      <c r="B408" s="416" t="s">
        <v>793</v>
      </c>
      <c r="C408" s="416">
        <v>991</v>
      </c>
      <c r="D408" s="454">
        <v>945</v>
      </c>
      <c r="E408" s="455"/>
      <c r="F408" s="449"/>
      <c r="G408" s="450"/>
      <c r="H408" s="450"/>
      <c r="I408" s="450"/>
      <c r="J408" s="450"/>
      <c r="K408" s="450">
        <v>945</v>
      </c>
      <c r="L408" s="450"/>
      <c r="M408" s="450"/>
      <c r="V408" s="423" t="e">
        <f>#REF!+D408</f>
        <v>#REF!</v>
      </c>
    </row>
    <row r="409" s="421" customFormat="1" ht="18.75" customHeight="1" spans="1:22">
      <c r="A409" s="453" t="s">
        <v>794</v>
      </c>
      <c r="B409" s="416" t="s">
        <v>795</v>
      </c>
      <c r="C409" s="416">
        <v>0</v>
      </c>
      <c r="D409" s="454">
        <v>0</v>
      </c>
      <c r="E409" s="455"/>
      <c r="F409" s="449"/>
      <c r="G409" s="450"/>
      <c r="H409" s="450"/>
      <c r="I409" s="450"/>
      <c r="J409" s="450"/>
      <c r="K409" s="450"/>
      <c r="L409" s="450"/>
      <c r="M409" s="450"/>
      <c r="V409" s="423" t="e">
        <f>#REF!+D409</f>
        <v>#REF!</v>
      </c>
    </row>
    <row r="410" s="421" customFormat="1" ht="18.75" customHeight="1" spans="1:22">
      <c r="A410" s="453" t="s">
        <v>796</v>
      </c>
      <c r="B410" s="416" t="s">
        <v>797</v>
      </c>
      <c r="C410" s="416">
        <v>0</v>
      </c>
      <c r="D410" s="454">
        <v>0</v>
      </c>
      <c r="E410" s="455"/>
      <c r="F410" s="449"/>
      <c r="G410" s="450"/>
      <c r="H410" s="450"/>
      <c r="I410" s="450"/>
      <c r="J410" s="450"/>
      <c r="K410" s="450"/>
      <c r="L410" s="450"/>
      <c r="M410" s="450"/>
      <c r="V410" s="423" t="e">
        <f>#REF!+D410</f>
        <v>#REF!</v>
      </c>
    </row>
    <row r="411" s="421" customFormat="1" ht="18.75" customHeight="1" spans="1:22">
      <c r="A411" s="453" t="s">
        <v>798</v>
      </c>
      <c r="B411" s="416" t="s">
        <v>799</v>
      </c>
      <c r="C411" s="416">
        <v>0</v>
      </c>
      <c r="D411" s="454">
        <v>0</v>
      </c>
      <c r="E411" s="455"/>
      <c r="F411" s="449"/>
      <c r="G411" s="450"/>
      <c r="H411" s="450"/>
      <c r="I411" s="450"/>
      <c r="J411" s="450"/>
      <c r="K411" s="450"/>
      <c r="L411" s="450"/>
      <c r="M411" s="450"/>
      <c r="V411" s="423" t="e">
        <f>#REF!+D411</f>
        <v>#REF!</v>
      </c>
    </row>
    <row r="412" s="421" customFormat="1" ht="18.75" customHeight="1" spans="1:22">
      <c r="A412" s="453" t="s">
        <v>800</v>
      </c>
      <c r="B412" s="416" t="s">
        <v>801</v>
      </c>
      <c r="C412" s="416">
        <v>0</v>
      </c>
      <c r="D412" s="454">
        <v>0</v>
      </c>
      <c r="E412" s="455"/>
      <c r="F412" s="449"/>
      <c r="G412" s="450"/>
      <c r="H412" s="450"/>
      <c r="I412" s="450"/>
      <c r="J412" s="450"/>
      <c r="K412" s="450"/>
      <c r="L412" s="450"/>
      <c r="M412" s="450"/>
      <c r="V412" s="423" t="e">
        <f>#REF!+D412</f>
        <v>#REF!</v>
      </c>
    </row>
    <row r="413" s="421" customFormat="1" ht="18.75" customHeight="1" spans="1:22">
      <c r="A413" s="453" t="s">
        <v>802</v>
      </c>
      <c r="B413" s="416" t="s">
        <v>803</v>
      </c>
      <c r="C413" s="416">
        <v>844</v>
      </c>
      <c r="D413" s="454">
        <v>547</v>
      </c>
      <c r="E413" s="455"/>
      <c r="F413" s="449"/>
      <c r="G413" s="450"/>
      <c r="H413" s="450"/>
      <c r="I413" s="450"/>
      <c r="J413" s="450"/>
      <c r="K413" s="450">
        <v>547</v>
      </c>
      <c r="L413" s="450"/>
      <c r="M413" s="450"/>
      <c r="V413" s="423" t="e">
        <f>#REF!+D413</f>
        <v>#REF!</v>
      </c>
    </row>
    <row r="414" s="421" customFormat="1" ht="18.75" customHeight="1" spans="1:22">
      <c r="A414" s="453" t="s">
        <v>804</v>
      </c>
      <c r="B414" s="416" t="s">
        <v>805</v>
      </c>
      <c r="C414" s="416"/>
      <c r="D414" s="454">
        <v>0</v>
      </c>
      <c r="E414" s="455"/>
      <c r="F414" s="449"/>
      <c r="G414" s="450"/>
      <c r="H414" s="450"/>
      <c r="I414" s="450"/>
      <c r="J414" s="450"/>
      <c r="K414" s="450"/>
      <c r="L414" s="450"/>
      <c r="M414" s="450"/>
      <c r="V414" s="423" t="e">
        <f>#REF!+D414</f>
        <v>#REF!</v>
      </c>
    </row>
    <row r="415" s="421" customFormat="1" ht="18.75" customHeight="1" spans="1:22">
      <c r="A415" s="453" t="s">
        <v>806</v>
      </c>
      <c r="B415" s="416" t="s">
        <v>807</v>
      </c>
      <c r="C415" s="416"/>
      <c r="D415" s="454">
        <v>0</v>
      </c>
      <c r="E415" s="455"/>
      <c r="F415" s="449"/>
      <c r="G415" s="450"/>
      <c r="H415" s="450"/>
      <c r="I415" s="450"/>
      <c r="J415" s="450"/>
      <c r="K415" s="450"/>
      <c r="L415" s="450"/>
      <c r="M415" s="450"/>
      <c r="V415" s="423" t="e">
        <f>#REF!+D415</f>
        <v>#REF!</v>
      </c>
    </row>
    <row r="416" s="421" customFormat="1" ht="18.75" customHeight="1" spans="1:22">
      <c r="A416" s="453" t="s">
        <v>808</v>
      </c>
      <c r="B416" s="416" t="s">
        <v>809</v>
      </c>
      <c r="C416" s="416"/>
      <c r="D416" s="454">
        <v>0</v>
      </c>
      <c r="E416" s="455"/>
      <c r="F416" s="449"/>
      <c r="G416" s="450"/>
      <c r="H416" s="450"/>
      <c r="I416" s="450"/>
      <c r="J416" s="450"/>
      <c r="K416" s="450"/>
      <c r="L416" s="450"/>
      <c r="M416" s="450"/>
      <c r="V416" s="423" t="e">
        <f>#REF!+D416</f>
        <v>#REF!</v>
      </c>
    </row>
    <row r="417" s="421" customFormat="1" ht="18.75" customHeight="1" spans="1:22">
      <c r="A417" s="453" t="s">
        <v>810</v>
      </c>
      <c r="B417" s="416" t="s">
        <v>811</v>
      </c>
      <c r="C417" s="416"/>
      <c r="D417" s="454">
        <v>0</v>
      </c>
      <c r="E417" s="455"/>
      <c r="F417" s="449"/>
      <c r="G417" s="450"/>
      <c r="H417" s="450"/>
      <c r="I417" s="450"/>
      <c r="J417" s="450"/>
      <c r="K417" s="450"/>
      <c r="L417" s="450"/>
      <c r="M417" s="450"/>
      <c r="V417" s="423" t="e">
        <f>#REF!+D417</f>
        <v>#REF!</v>
      </c>
    </row>
    <row r="418" s="421" customFormat="1" ht="18.75" customHeight="1" spans="1:22">
      <c r="A418" s="453" t="s">
        <v>812</v>
      </c>
      <c r="B418" s="416" t="s">
        <v>813</v>
      </c>
      <c r="C418" s="416"/>
      <c r="D418" s="454">
        <v>0</v>
      </c>
      <c r="E418" s="455"/>
      <c r="F418" s="449"/>
      <c r="G418" s="450"/>
      <c r="H418" s="450"/>
      <c r="I418" s="450"/>
      <c r="J418" s="450"/>
      <c r="K418" s="450"/>
      <c r="L418" s="450"/>
      <c r="M418" s="450"/>
      <c r="V418" s="423" t="e">
        <f>#REF!+D418</f>
        <v>#REF!</v>
      </c>
    </row>
    <row r="419" s="421" customFormat="1" ht="18.75" customHeight="1" spans="1:22">
      <c r="A419" s="453" t="s">
        <v>814</v>
      </c>
      <c r="B419" s="416" t="s">
        <v>815</v>
      </c>
      <c r="C419" s="416"/>
      <c r="D419" s="454">
        <v>0</v>
      </c>
      <c r="E419" s="455"/>
      <c r="F419" s="449"/>
      <c r="G419" s="450"/>
      <c r="H419" s="450"/>
      <c r="I419" s="450"/>
      <c r="J419" s="450"/>
      <c r="K419" s="450"/>
      <c r="L419" s="450"/>
      <c r="M419" s="450"/>
      <c r="V419" s="423" t="e">
        <f>#REF!+D419</f>
        <v>#REF!</v>
      </c>
    </row>
    <row r="420" s="421" customFormat="1" ht="18.75" customHeight="1" spans="1:22">
      <c r="A420" s="453" t="s">
        <v>816</v>
      </c>
      <c r="B420" s="416" t="s">
        <v>817</v>
      </c>
      <c r="C420" s="416"/>
      <c r="D420" s="454">
        <v>0</v>
      </c>
      <c r="E420" s="455"/>
      <c r="F420" s="449"/>
      <c r="G420" s="450"/>
      <c r="H420" s="450"/>
      <c r="I420" s="450"/>
      <c r="J420" s="450"/>
      <c r="K420" s="450"/>
      <c r="L420" s="450"/>
      <c r="M420" s="450"/>
      <c r="V420" s="423" t="e">
        <f>#REF!+D420</f>
        <v>#REF!</v>
      </c>
    </row>
    <row r="421" s="421" customFormat="1" ht="18.75" customHeight="1" spans="1:22">
      <c r="A421" s="453" t="s">
        <v>818</v>
      </c>
      <c r="B421" s="416" t="s">
        <v>819</v>
      </c>
      <c r="C421" s="416"/>
      <c r="D421" s="454">
        <v>0</v>
      </c>
      <c r="E421" s="455"/>
      <c r="F421" s="449"/>
      <c r="G421" s="450"/>
      <c r="H421" s="450"/>
      <c r="I421" s="450"/>
      <c r="J421" s="450"/>
      <c r="K421" s="450"/>
      <c r="L421" s="450"/>
      <c r="M421" s="450"/>
      <c r="V421" s="423" t="e">
        <f>#REF!+D421</f>
        <v>#REF!</v>
      </c>
    </row>
    <row r="422" s="421" customFormat="1" ht="18.75" customHeight="1" spans="1:22">
      <c r="A422" s="453" t="s">
        <v>820</v>
      </c>
      <c r="B422" s="416" t="s">
        <v>821</v>
      </c>
      <c r="C422" s="416"/>
      <c r="D422" s="454">
        <v>0</v>
      </c>
      <c r="E422" s="455"/>
      <c r="F422" s="449"/>
      <c r="G422" s="450"/>
      <c r="H422" s="450"/>
      <c r="I422" s="450"/>
      <c r="J422" s="450"/>
      <c r="K422" s="450"/>
      <c r="L422" s="450"/>
      <c r="M422" s="450"/>
      <c r="V422" s="423" t="e">
        <f>#REF!+D422</f>
        <v>#REF!</v>
      </c>
    </row>
    <row r="423" s="421" customFormat="1" ht="18.75" customHeight="1" spans="1:22">
      <c r="A423" s="453" t="s">
        <v>822</v>
      </c>
      <c r="B423" s="416" t="s">
        <v>823</v>
      </c>
      <c r="C423" s="416"/>
      <c r="D423" s="454">
        <v>0</v>
      </c>
      <c r="E423" s="455"/>
      <c r="F423" s="449"/>
      <c r="G423" s="450"/>
      <c r="H423" s="450"/>
      <c r="I423" s="450"/>
      <c r="J423" s="450"/>
      <c r="K423" s="450"/>
      <c r="L423" s="450"/>
      <c r="M423" s="450"/>
      <c r="V423" s="423" t="e">
        <f>#REF!+D423</f>
        <v>#REF!</v>
      </c>
    </row>
    <row r="424" s="421" customFormat="1" ht="18.75" customHeight="1" spans="1:22">
      <c r="A424" s="453" t="s">
        <v>824</v>
      </c>
      <c r="B424" s="416" t="s">
        <v>825</v>
      </c>
      <c r="C424" s="416"/>
      <c r="D424" s="454">
        <v>0</v>
      </c>
      <c r="E424" s="455"/>
      <c r="F424" s="449"/>
      <c r="G424" s="450"/>
      <c r="H424" s="450"/>
      <c r="I424" s="450"/>
      <c r="J424" s="450"/>
      <c r="K424" s="450"/>
      <c r="L424" s="450"/>
      <c r="M424" s="450"/>
      <c r="V424" s="423" t="e">
        <f>#REF!+D424</f>
        <v>#REF!</v>
      </c>
    </row>
    <row r="425" s="421" customFormat="1" ht="18.75" customHeight="1" spans="1:22">
      <c r="A425" s="453" t="s">
        <v>826</v>
      </c>
      <c r="B425" s="416" t="s">
        <v>827</v>
      </c>
      <c r="C425" s="416"/>
      <c r="D425" s="454">
        <v>0</v>
      </c>
      <c r="E425" s="455"/>
      <c r="F425" s="449"/>
      <c r="G425" s="450"/>
      <c r="H425" s="450"/>
      <c r="I425" s="450"/>
      <c r="J425" s="450"/>
      <c r="K425" s="450"/>
      <c r="L425" s="450"/>
      <c r="M425" s="450"/>
      <c r="V425" s="423" t="e">
        <f>#REF!+D425</f>
        <v>#REF!</v>
      </c>
    </row>
    <row r="426" s="421" customFormat="1" ht="18.75" customHeight="1" spans="1:22">
      <c r="A426" s="453" t="s">
        <v>828</v>
      </c>
      <c r="B426" s="416" t="s">
        <v>829</v>
      </c>
      <c r="C426" s="416"/>
      <c r="D426" s="454">
        <v>0</v>
      </c>
      <c r="E426" s="455"/>
      <c r="F426" s="449"/>
      <c r="G426" s="450"/>
      <c r="H426" s="450"/>
      <c r="I426" s="450"/>
      <c r="J426" s="450"/>
      <c r="K426" s="450"/>
      <c r="L426" s="450"/>
      <c r="M426" s="450"/>
      <c r="V426" s="423" t="e">
        <f>#REF!+D426</f>
        <v>#REF!</v>
      </c>
    </row>
    <row r="427" s="421" customFormat="1" ht="18.75" customHeight="1" spans="1:22">
      <c r="A427" s="453" t="s">
        <v>830</v>
      </c>
      <c r="B427" s="416" t="s">
        <v>831</v>
      </c>
      <c r="C427" s="416"/>
      <c r="D427" s="454">
        <v>0</v>
      </c>
      <c r="E427" s="455"/>
      <c r="F427" s="449"/>
      <c r="G427" s="450"/>
      <c r="H427" s="450"/>
      <c r="I427" s="450"/>
      <c r="J427" s="450"/>
      <c r="K427" s="450"/>
      <c r="L427" s="450"/>
      <c r="M427" s="450"/>
      <c r="V427" s="423" t="e">
        <f>#REF!+D427</f>
        <v>#REF!</v>
      </c>
    </row>
    <row r="428" s="421" customFormat="1" ht="18.75" customHeight="1" spans="1:22">
      <c r="A428" s="453" t="s">
        <v>832</v>
      </c>
      <c r="B428" s="416" t="s">
        <v>833</v>
      </c>
      <c r="C428" s="416"/>
      <c r="D428" s="454">
        <v>0</v>
      </c>
      <c r="E428" s="455"/>
      <c r="F428" s="449"/>
      <c r="G428" s="450"/>
      <c r="H428" s="450"/>
      <c r="I428" s="450"/>
      <c r="J428" s="450"/>
      <c r="K428" s="450"/>
      <c r="L428" s="450"/>
      <c r="M428" s="450"/>
      <c r="V428" s="423" t="e">
        <f>#REF!+D428</f>
        <v>#REF!</v>
      </c>
    </row>
    <row r="429" s="420" customFormat="1" ht="18.75" customHeight="1" spans="1:22">
      <c r="A429" s="445" t="s">
        <v>834</v>
      </c>
      <c r="B429" s="451" t="s">
        <v>835</v>
      </c>
      <c r="C429" s="451"/>
      <c r="D429" s="447">
        <v>0</v>
      </c>
      <c r="E429" s="448"/>
      <c r="F429" s="449"/>
      <c r="G429" s="450"/>
      <c r="H429" s="450"/>
      <c r="I429" s="450"/>
      <c r="J429" s="450"/>
      <c r="K429" s="450"/>
      <c r="L429" s="450"/>
      <c r="M429" s="450"/>
      <c r="N429" s="421"/>
      <c r="O429" s="421"/>
      <c r="P429" s="421"/>
      <c r="Q429" s="421"/>
      <c r="V429" s="456" t="e">
        <f>#REF!+D429</f>
        <v>#REF!</v>
      </c>
    </row>
    <row r="430" s="420" customFormat="1" ht="18.75" customHeight="1" spans="1:22">
      <c r="A430" s="445" t="s">
        <v>836</v>
      </c>
      <c r="B430" s="452" t="s">
        <v>837</v>
      </c>
      <c r="C430" s="452"/>
      <c r="D430" s="447">
        <v>0</v>
      </c>
      <c r="E430" s="448"/>
      <c r="F430" s="449"/>
      <c r="G430" s="450"/>
      <c r="H430" s="450"/>
      <c r="I430" s="450"/>
      <c r="J430" s="450"/>
      <c r="K430" s="450"/>
      <c r="L430" s="450"/>
      <c r="M430" s="450"/>
      <c r="N430" s="421"/>
      <c r="O430" s="421"/>
      <c r="P430" s="421"/>
      <c r="Q430" s="421"/>
      <c r="V430" s="456" t="e">
        <f>#REF!+D430</f>
        <v>#REF!</v>
      </c>
    </row>
    <row r="431" s="421" customFormat="1" ht="18.75" customHeight="1" spans="1:22">
      <c r="A431" s="453" t="s">
        <v>838</v>
      </c>
      <c r="B431" s="416" t="s">
        <v>839</v>
      </c>
      <c r="C431" s="416"/>
      <c r="D431" s="454">
        <v>0</v>
      </c>
      <c r="E431" s="455"/>
      <c r="F431" s="449"/>
      <c r="G431" s="450"/>
      <c r="H431" s="450"/>
      <c r="I431" s="450"/>
      <c r="J431" s="450"/>
      <c r="K431" s="450"/>
      <c r="L431" s="450"/>
      <c r="M431" s="450"/>
      <c r="V431" s="423" t="e">
        <f>#REF!+D431</f>
        <v>#REF!</v>
      </c>
    </row>
    <row r="432" s="420" customFormat="1" ht="18.75" customHeight="1" spans="1:22">
      <c r="A432" s="445" t="s">
        <v>840</v>
      </c>
      <c r="B432" s="446" t="s">
        <v>841</v>
      </c>
      <c r="C432" s="446"/>
      <c r="D432" s="447">
        <v>0</v>
      </c>
      <c r="E432" s="448"/>
      <c r="F432" s="449"/>
      <c r="G432" s="450"/>
      <c r="H432" s="450"/>
      <c r="I432" s="450"/>
      <c r="J432" s="450"/>
      <c r="K432" s="450"/>
      <c r="L432" s="450"/>
      <c r="M432" s="450"/>
      <c r="N432" s="421"/>
      <c r="O432" s="421"/>
      <c r="P432" s="421"/>
      <c r="Q432" s="421"/>
      <c r="V432" s="456" t="e">
        <f>#REF!+D432</f>
        <v>#REF!</v>
      </c>
    </row>
    <row r="433" s="420" customFormat="1" ht="18.75" customHeight="1" spans="1:22">
      <c r="A433" s="445" t="s">
        <v>842</v>
      </c>
      <c r="B433" s="451" t="s">
        <v>843</v>
      </c>
      <c r="C433" s="451"/>
      <c r="D433" s="447">
        <v>0</v>
      </c>
      <c r="E433" s="448"/>
      <c r="F433" s="449"/>
      <c r="G433" s="450"/>
      <c r="H433" s="450"/>
      <c r="I433" s="450"/>
      <c r="J433" s="450"/>
      <c r="K433" s="450"/>
      <c r="L433" s="450"/>
      <c r="M433" s="450"/>
      <c r="N433" s="421"/>
      <c r="O433" s="421"/>
      <c r="P433" s="421"/>
      <c r="Q433" s="421"/>
      <c r="V433" s="456" t="e">
        <f>#REF!+D433</f>
        <v>#REF!</v>
      </c>
    </row>
    <row r="434" s="420" customFormat="1" ht="18.75" customHeight="1" spans="1:22">
      <c r="A434" s="445" t="s">
        <v>844</v>
      </c>
      <c r="B434" s="452" t="s">
        <v>845</v>
      </c>
      <c r="C434" s="452"/>
      <c r="D434" s="447">
        <v>0</v>
      </c>
      <c r="E434" s="448"/>
      <c r="F434" s="449"/>
      <c r="G434" s="450"/>
      <c r="H434" s="450"/>
      <c r="I434" s="450"/>
      <c r="J434" s="450"/>
      <c r="K434" s="450"/>
      <c r="L434" s="450"/>
      <c r="M434" s="450"/>
      <c r="N434" s="421"/>
      <c r="O434" s="421"/>
      <c r="P434" s="421"/>
      <c r="Q434" s="421"/>
      <c r="V434" s="456" t="e">
        <f>#REF!+D434</f>
        <v>#REF!</v>
      </c>
    </row>
    <row r="435" s="420" customFormat="1" ht="18.75" customHeight="1" spans="1:22">
      <c r="A435" s="445" t="s">
        <v>846</v>
      </c>
      <c r="B435" s="452" t="s">
        <v>847</v>
      </c>
      <c r="C435" s="452"/>
      <c r="D435" s="447">
        <v>0</v>
      </c>
      <c r="E435" s="448"/>
      <c r="F435" s="449"/>
      <c r="G435" s="450"/>
      <c r="H435" s="450"/>
      <c r="I435" s="450"/>
      <c r="J435" s="450"/>
      <c r="K435" s="450"/>
      <c r="L435" s="450"/>
      <c r="M435" s="450"/>
      <c r="N435" s="421"/>
      <c r="O435" s="421"/>
      <c r="P435" s="421"/>
      <c r="Q435" s="421"/>
      <c r="V435" s="456" t="e">
        <f>#REF!+D435</f>
        <v>#REF!</v>
      </c>
    </row>
    <row r="436" s="420" customFormat="1" ht="18.75" customHeight="1" spans="1:22">
      <c r="A436" s="445" t="s">
        <v>848</v>
      </c>
      <c r="B436" s="452" t="s">
        <v>849</v>
      </c>
      <c r="C436" s="452"/>
      <c r="D436" s="447">
        <v>0</v>
      </c>
      <c r="E436" s="448"/>
      <c r="F436" s="449"/>
      <c r="G436" s="450"/>
      <c r="H436" s="450"/>
      <c r="I436" s="450"/>
      <c r="J436" s="450"/>
      <c r="K436" s="450"/>
      <c r="L436" s="450"/>
      <c r="M436" s="450"/>
      <c r="N436" s="421"/>
      <c r="O436" s="421"/>
      <c r="P436" s="421"/>
      <c r="Q436" s="421"/>
      <c r="V436" s="456" t="e">
        <f>#REF!+D436</f>
        <v>#REF!</v>
      </c>
    </row>
    <row r="437" s="420" customFormat="1" ht="18.75" customHeight="1" spans="1:22">
      <c r="A437" s="445" t="s">
        <v>850</v>
      </c>
      <c r="B437" s="452" t="s">
        <v>851</v>
      </c>
      <c r="C437" s="452"/>
      <c r="D437" s="447">
        <v>0</v>
      </c>
      <c r="E437" s="448"/>
      <c r="F437" s="449"/>
      <c r="G437" s="450"/>
      <c r="H437" s="450"/>
      <c r="I437" s="450"/>
      <c r="J437" s="450"/>
      <c r="K437" s="450"/>
      <c r="L437" s="450"/>
      <c r="M437" s="450"/>
      <c r="N437" s="421"/>
      <c r="O437" s="421"/>
      <c r="P437" s="421"/>
      <c r="Q437" s="421"/>
      <c r="V437" s="456" t="e">
        <f>#REF!+D437</f>
        <v>#REF!</v>
      </c>
    </row>
    <row r="438" s="420" customFormat="1" ht="18.75" customHeight="1" spans="1:22">
      <c r="A438" s="445" t="s">
        <v>852</v>
      </c>
      <c r="B438" s="451" t="s">
        <v>853</v>
      </c>
      <c r="C438" s="451"/>
      <c r="D438" s="447">
        <v>0</v>
      </c>
      <c r="E438" s="448"/>
      <c r="F438" s="449"/>
      <c r="G438" s="450"/>
      <c r="H438" s="450"/>
      <c r="I438" s="450"/>
      <c r="J438" s="450"/>
      <c r="K438" s="450"/>
      <c r="L438" s="450"/>
      <c r="M438" s="450"/>
      <c r="N438" s="421"/>
      <c r="O438" s="421"/>
      <c r="P438" s="421"/>
      <c r="Q438" s="421"/>
      <c r="V438" s="456" t="e">
        <f>#REF!+D438</f>
        <v>#REF!</v>
      </c>
    </row>
    <row r="439" s="420" customFormat="1" ht="18.75" customHeight="1" spans="1:22">
      <c r="A439" s="445" t="s">
        <v>854</v>
      </c>
      <c r="B439" s="452" t="s">
        <v>855</v>
      </c>
      <c r="C439" s="452"/>
      <c r="D439" s="447">
        <v>0</v>
      </c>
      <c r="E439" s="448"/>
      <c r="F439" s="449"/>
      <c r="G439" s="450"/>
      <c r="H439" s="450"/>
      <c r="I439" s="450"/>
      <c r="J439" s="450"/>
      <c r="K439" s="450"/>
      <c r="L439" s="450"/>
      <c r="M439" s="450"/>
      <c r="N439" s="421"/>
      <c r="O439" s="421"/>
      <c r="P439" s="421"/>
      <c r="Q439" s="421"/>
      <c r="V439" s="456" t="e">
        <f>#REF!+D439</f>
        <v>#REF!</v>
      </c>
    </row>
    <row r="440" s="420" customFormat="1" ht="18.75" customHeight="1" spans="1:22">
      <c r="A440" s="445" t="s">
        <v>856</v>
      </c>
      <c r="B440" s="452" t="s">
        <v>857</v>
      </c>
      <c r="C440" s="452"/>
      <c r="D440" s="447">
        <v>0</v>
      </c>
      <c r="E440" s="448"/>
      <c r="F440" s="449"/>
      <c r="G440" s="450"/>
      <c r="H440" s="450"/>
      <c r="I440" s="450"/>
      <c r="J440" s="450"/>
      <c r="K440" s="450"/>
      <c r="L440" s="450"/>
      <c r="M440" s="450"/>
      <c r="N440" s="421"/>
      <c r="O440" s="421"/>
      <c r="P440" s="421"/>
      <c r="Q440" s="421"/>
      <c r="V440" s="456" t="e">
        <f>#REF!+D440</f>
        <v>#REF!</v>
      </c>
    </row>
    <row r="441" s="420" customFormat="1" ht="18.75" customHeight="1" spans="1:22">
      <c r="A441" s="445" t="s">
        <v>858</v>
      </c>
      <c r="B441" s="452" t="s">
        <v>859</v>
      </c>
      <c r="C441" s="452"/>
      <c r="D441" s="447">
        <v>0</v>
      </c>
      <c r="E441" s="448"/>
      <c r="F441" s="449"/>
      <c r="G441" s="450"/>
      <c r="H441" s="450"/>
      <c r="I441" s="450"/>
      <c r="J441" s="450"/>
      <c r="K441" s="450"/>
      <c r="L441" s="450"/>
      <c r="M441" s="450"/>
      <c r="N441" s="421"/>
      <c r="O441" s="421"/>
      <c r="P441" s="421"/>
      <c r="Q441" s="421"/>
      <c r="V441" s="456" t="e">
        <f>#REF!+D441</f>
        <v>#REF!</v>
      </c>
    </row>
    <row r="442" s="420" customFormat="1" ht="18.75" customHeight="1" spans="1:22">
      <c r="A442" s="445" t="s">
        <v>860</v>
      </c>
      <c r="B442" s="452" t="s">
        <v>861</v>
      </c>
      <c r="C442" s="452"/>
      <c r="D442" s="447">
        <v>0</v>
      </c>
      <c r="E442" s="448"/>
      <c r="F442" s="449"/>
      <c r="G442" s="450"/>
      <c r="H442" s="450"/>
      <c r="I442" s="450"/>
      <c r="J442" s="450"/>
      <c r="K442" s="450"/>
      <c r="L442" s="450"/>
      <c r="M442" s="450"/>
      <c r="N442" s="421"/>
      <c r="O442" s="421"/>
      <c r="P442" s="421"/>
      <c r="Q442" s="421"/>
      <c r="V442" s="456" t="e">
        <f>#REF!+D442</f>
        <v>#REF!</v>
      </c>
    </row>
    <row r="443" s="420" customFormat="1" ht="18.75" customHeight="1" spans="1:22">
      <c r="A443" s="445" t="s">
        <v>862</v>
      </c>
      <c r="B443" s="452" t="s">
        <v>863</v>
      </c>
      <c r="C443" s="452"/>
      <c r="D443" s="447">
        <v>0</v>
      </c>
      <c r="E443" s="448"/>
      <c r="F443" s="449"/>
      <c r="G443" s="450"/>
      <c r="H443" s="450"/>
      <c r="I443" s="450"/>
      <c r="J443" s="450"/>
      <c r="K443" s="450"/>
      <c r="L443" s="450"/>
      <c r="M443" s="450"/>
      <c r="N443" s="421"/>
      <c r="O443" s="421"/>
      <c r="P443" s="421"/>
      <c r="Q443" s="421"/>
      <c r="V443" s="456" t="e">
        <f>#REF!+D443</f>
        <v>#REF!</v>
      </c>
    </row>
    <row r="444" s="421" customFormat="1" ht="18.75" customHeight="1" spans="1:22">
      <c r="A444" s="453" t="s">
        <v>864</v>
      </c>
      <c r="B444" s="416" t="s">
        <v>865</v>
      </c>
      <c r="C444" s="416"/>
      <c r="D444" s="454">
        <v>0</v>
      </c>
      <c r="E444" s="455"/>
      <c r="F444" s="449"/>
      <c r="G444" s="450"/>
      <c r="H444" s="450"/>
      <c r="I444" s="450"/>
      <c r="J444" s="450"/>
      <c r="K444" s="450"/>
      <c r="L444" s="450"/>
      <c r="M444" s="450"/>
      <c r="V444" s="423" t="e">
        <f>#REF!+D444</f>
        <v>#REF!</v>
      </c>
    </row>
    <row r="445" s="421" customFormat="1" ht="18.75" customHeight="1" spans="1:22">
      <c r="A445" s="453" t="s">
        <v>866</v>
      </c>
      <c r="B445" s="416" t="s">
        <v>867</v>
      </c>
      <c r="C445" s="416" t="s">
        <v>2781</v>
      </c>
      <c r="D445" s="454">
        <v>712</v>
      </c>
      <c r="E445" s="455"/>
      <c r="F445" s="449"/>
      <c r="G445" s="450"/>
      <c r="H445" s="450"/>
      <c r="I445" s="450"/>
      <c r="J445" s="450"/>
      <c r="K445" s="450">
        <v>712</v>
      </c>
      <c r="L445" s="450"/>
      <c r="M445" s="450"/>
      <c r="V445" s="423" t="e">
        <f>#REF!+D445</f>
        <v>#REF!</v>
      </c>
    </row>
    <row r="446" s="420" customFormat="1" ht="18.75" customHeight="1" spans="1:22">
      <c r="A446" s="445" t="s">
        <v>868</v>
      </c>
      <c r="B446" s="452" t="s">
        <v>869</v>
      </c>
      <c r="C446" s="452"/>
      <c r="D446" s="447">
        <v>0</v>
      </c>
      <c r="E446" s="448"/>
      <c r="F446" s="449"/>
      <c r="G446" s="450"/>
      <c r="H446" s="450"/>
      <c r="I446" s="450"/>
      <c r="J446" s="450"/>
      <c r="K446" s="450"/>
      <c r="L446" s="450"/>
      <c r="M446" s="450"/>
      <c r="N446" s="421"/>
      <c r="O446" s="421"/>
      <c r="P446" s="421"/>
      <c r="Q446" s="421"/>
      <c r="V446" s="456" t="e">
        <f>#REF!+D446</f>
        <v>#REF!</v>
      </c>
    </row>
    <row r="447" s="420" customFormat="1" ht="18.75" customHeight="1" spans="1:22">
      <c r="A447" s="445" t="s">
        <v>870</v>
      </c>
      <c r="B447" s="451" t="s">
        <v>871</v>
      </c>
      <c r="C447" s="451"/>
      <c r="D447" s="447">
        <v>0</v>
      </c>
      <c r="E447" s="448"/>
      <c r="F447" s="449"/>
      <c r="G447" s="450"/>
      <c r="H447" s="450"/>
      <c r="I447" s="450"/>
      <c r="J447" s="450"/>
      <c r="K447" s="450"/>
      <c r="L447" s="450"/>
      <c r="M447" s="450"/>
      <c r="N447" s="421"/>
      <c r="O447" s="421"/>
      <c r="P447" s="421"/>
      <c r="Q447" s="421"/>
      <c r="V447" s="456" t="e">
        <f>#REF!+D447</f>
        <v>#REF!</v>
      </c>
    </row>
    <row r="448" s="421" customFormat="1" ht="18.75" customHeight="1" spans="1:22">
      <c r="A448" s="453" t="s">
        <v>872</v>
      </c>
      <c r="B448" s="416" t="s">
        <v>873</v>
      </c>
      <c r="C448" s="416"/>
      <c r="D448" s="454">
        <v>0</v>
      </c>
      <c r="E448" s="455"/>
      <c r="F448" s="449"/>
      <c r="G448" s="450"/>
      <c r="H448" s="450"/>
      <c r="I448" s="450"/>
      <c r="J448" s="450"/>
      <c r="K448" s="450"/>
      <c r="L448" s="450"/>
      <c r="M448" s="450"/>
      <c r="V448" s="423" t="e">
        <f>#REF!+D448</f>
        <v>#REF!</v>
      </c>
    </row>
    <row r="449" s="420" customFormat="1" ht="18.75" customHeight="1" spans="1:22">
      <c r="A449" s="445" t="s">
        <v>874</v>
      </c>
      <c r="B449" s="452" t="s">
        <v>875</v>
      </c>
      <c r="C449" s="452"/>
      <c r="D449" s="447">
        <v>0</v>
      </c>
      <c r="E449" s="448"/>
      <c r="F449" s="449"/>
      <c r="G449" s="450"/>
      <c r="H449" s="450"/>
      <c r="I449" s="450"/>
      <c r="J449" s="450"/>
      <c r="K449" s="450"/>
      <c r="L449" s="450"/>
      <c r="M449" s="450"/>
      <c r="N449" s="421"/>
      <c r="O449" s="421"/>
      <c r="P449" s="421"/>
      <c r="Q449" s="421"/>
      <c r="V449" s="456" t="e">
        <f>#REF!+D449</f>
        <v>#REF!</v>
      </c>
    </row>
    <row r="450" s="420" customFormat="1" ht="18.75" customHeight="1" spans="1:22">
      <c r="A450" s="445" t="s">
        <v>876</v>
      </c>
      <c r="B450" s="452" t="s">
        <v>877</v>
      </c>
      <c r="C450" s="452"/>
      <c r="D450" s="447">
        <v>0</v>
      </c>
      <c r="E450" s="448"/>
      <c r="F450" s="449"/>
      <c r="G450" s="450"/>
      <c r="H450" s="450"/>
      <c r="I450" s="450"/>
      <c r="J450" s="450"/>
      <c r="K450" s="450"/>
      <c r="L450" s="450"/>
      <c r="M450" s="450"/>
      <c r="N450" s="421"/>
      <c r="O450" s="421"/>
      <c r="P450" s="421"/>
      <c r="Q450" s="421"/>
      <c r="V450" s="456" t="e">
        <f>#REF!+D450</f>
        <v>#REF!</v>
      </c>
    </row>
    <row r="451" s="420" customFormat="1" ht="18.75" customHeight="1" spans="1:22">
      <c r="A451" s="445" t="s">
        <v>878</v>
      </c>
      <c r="B451" s="452" t="s">
        <v>879</v>
      </c>
      <c r="C451" s="452" t="s">
        <v>2781</v>
      </c>
      <c r="D451" s="447">
        <v>712</v>
      </c>
      <c r="E451" s="448"/>
      <c r="F451" s="449"/>
      <c r="G451" s="450"/>
      <c r="H451" s="450"/>
      <c r="I451" s="450"/>
      <c r="J451" s="450"/>
      <c r="K451" s="450">
        <v>712</v>
      </c>
      <c r="L451" s="450"/>
      <c r="M451" s="450"/>
      <c r="N451" s="421"/>
      <c r="O451" s="421"/>
      <c r="P451" s="421"/>
      <c r="Q451" s="421"/>
      <c r="V451" s="456" t="e">
        <f>#REF!+D451</f>
        <v>#REF!</v>
      </c>
    </row>
    <row r="452" s="420" customFormat="1" ht="18.75" customHeight="1" spans="1:22">
      <c r="A452" s="445" t="s">
        <v>880</v>
      </c>
      <c r="B452" s="452" t="s">
        <v>881</v>
      </c>
      <c r="C452" s="452"/>
      <c r="D452" s="447">
        <v>1</v>
      </c>
      <c r="E452" s="448"/>
      <c r="F452" s="449"/>
      <c r="G452" s="450"/>
      <c r="H452" s="450"/>
      <c r="I452" s="450"/>
      <c r="J452" s="450"/>
      <c r="K452" s="450"/>
      <c r="L452" s="450"/>
      <c r="M452" s="450"/>
      <c r="N452" s="421"/>
      <c r="O452" s="421"/>
      <c r="P452" s="421"/>
      <c r="Q452" s="421"/>
      <c r="V452" s="456" t="e">
        <f>#REF!+D452</f>
        <v>#REF!</v>
      </c>
    </row>
    <row r="453" s="420" customFormat="1" ht="18.75" customHeight="1" spans="1:22">
      <c r="A453" s="445" t="s">
        <v>882</v>
      </c>
      <c r="B453" s="452" t="s">
        <v>881</v>
      </c>
      <c r="C453" s="452"/>
      <c r="D453" s="447">
        <v>1</v>
      </c>
      <c r="E453" s="448"/>
      <c r="F453" s="449"/>
      <c r="G453" s="450"/>
      <c r="H453" s="450"/>
      <c r="I453" s="450"/>
      <c r="J453" s="450"/>
      <c r="K453" s="450"/>
      <c r="L453" s="450"/>
      <c r="M453" s="450"/>
      <c r="N453" s="421"/>
      <c r="O453" s="421"/>
      <c r="P453" s="421"/>
      <c r="Q453" s="421"/>
      <c r="V453" s="456" t="e">
        <f>#REF!+D453</f>
        <v>#REF!</v>
      </c>
    </row>
    <row r="454" s="421" customFormat="1" ht="18.75" customHeight="1" spans="1:22">
      <c r="A454" s="453" t="s">
        <v>883</v>
      </c>
      <c r="B454" s="416" t="s">
        <v>55</v>
      </c>
      <c r="C454" s="416" t="s">
        <v>2782</v>
      </c>
      <c r="D454" s="454">
        <v>2051</v>
      </c>
      <c r="E454" s="455"/>
      <c r="F454" s="449"/>
      <c r="G454" s="450"/>
      <c r="H454" s="450"/>
      <c r="I454" s="450"/>
      <c r="J454" s="450"/>
      <c r="K454" s="450">
        <v>2051</v>
      </c>
      <c r="L454" s="450"/>
      <c r="M454" s="450"/>
      <c r="V454" s="423" t="e">
        <f>#REF!+D454</f>
        <v>#REF!</v>
      </c>
    </row>
    <row r="455" s="421" customFormat="1" ht="18.75" customHeight="1" spans="1:22">
      <c r="A455" s="453" t="s">
        <v>884</v>
      </c>
      <c r="B455" s="416" t="s">
        <v>885</v>
      </c>
      <c r="C455" s="416"/>
      <c r="D455" s="454">
        <v>0</v>
      </c>
      <c r="E455" s="455"/>
      <c r="F455" s="449"/>
      <c r="G455" s="450"/>
      <c r="H455" s="450"/>
      <c r="I455" s="450"/>
      <c r="J455" s="450"/>
      <c r="K455" s="450"/>
      <c r="L455" s="450"/>
      <c r="M455" s="450"/>
      <c r="V455" s="423" t="e">
        <f>#REF!+D455</f>
        <v>#REF!</v>
      </c>
    </row>
    <row r="456" s="421" customFormat="1" ht="18.75" customHeight="1" spans="1:22">
      <c r="A456" s="453" t="s">
        <v>886</v>
      </c>
      <c r="B456" s="416" t="s">
        <v>95</v>
      </c>
      <c r="C456" s="416"/>
      <c r="D456" s="454">
        <v>0</v>
      </c>
      <c r="E456" s="455"/>
      <c r="F456" s="449"/>
      <c r="G456" s="450"/>
      <c r="H456" s="450"/>
      <c r="I456" s="450"/>
      <c r="J456" s="450"/>
      <c r="K456" s="450"/>
      <c r="L456" s="450"/>
      <c r="M456" s="450"/>
      <c r="V456" s="423" t="e">
        <f>#REF!+D456</f>
        <v>#REF!</v>
      </c>
    </row>
    <row r="457" s="421" customFormat="1" ht="18.75" customHeight="1" spans="1:22">
      <c r="A457" s="453" t="s">
        <v>887</v>
      </c>
      <c r="B457" s="416" t="s">
        <v>97</v>
      </c>
      <c r="C457" s="416"/>
      <c r="D457" s="454">
        <v>0</v>
      </c>
      <c r="E457" s="455"/>
      <c r="F457" s="449"/>
      <c r="G457" s="450"/>
      <c r="H457" s="450"/>
      <c r="I457" s="450"/>
      <c r="J457" s="450"/>
      <c r="K457" s="450"/>
      <c r="L457" s="450"/>
      <c r="M457" s="450"/>
      <c r="V457" s="423" t="e">
        <f>#REF!+D457</f>
        <v>#REF!</v>
      </c>
    </row>
    <row r="458" s="421" customFormat="1" ht="18.75" customHeight="1" spans="1:22">
      <c r="A458" s="453" t="s">
        <v>888</v>
      </c>
      <c r="B458" s="416" t="s">
        <v>99</v>
      </c>
      <c r="C458" s="416"/>
      <c r="D458" s="454">
        <v>0</v>
      </c>
      <c r="E458" s="455"/>
      <c r="F458" s="449"/>
      <c r="G458" s="450"/>
      <c r="H458" s="450"/>
      <c r="I458" s="450"/>
      <c r="J458" s="450"/>
      <c r="K458" s="450"/>
      <c r="L458" s="450"/>
      <c r="M458" s="450"/>
      <c r="V458" s="423" t="e">
        <f>#REF!+D458</f>
        <v>#REF!</v>
      </c>
    </row>
    <row r="459" s="421" customFormat="1" ht="18.75" customHeight="1" spans="1:22">
      <c r="A459" s="453" t="s">
        <v>889</v>
      </c>
      <c r="B459" s="416" t="s">
        <v>890</v>
      </c>
      <c r="C459" s="416"/>
      <c r="D459" s="454">
        <v>0</v>
      </c>
      <c r="E459" s="455"/>
      <c r="F459" s="449"/>
      <c r="G459" s="450"/>
      <c r="H459" s="450"/>
      <c r="I459" s="450"/>
      <c r="J459" s="450"/>
      <c r="K459" s="450"/>
      <c r="L459" s="450"/>
      <c r="M459" s="450"/>
      <c r="V459" s="423" t="e">
        <f>#REF!+D459</f>
        <v>#REF!</v>
      </c>
    </row>
    <row r="460" s="420" customFormat="1" ht="18.75" customHeight="1" spans="1:22">
      <c r="A460" s="445" t="s">
        <v>891</v>
      </c>
      <c r="B460" s="451" t="s">
        <v>892</v>
      </c>
      <c r="C460" s="451"/>
      <c r="D460" s="447">
        <v>0</v>
      </c>
      <c r="E460" s="448"/>
      <c r="F460" s="449"/>
      <c r="G460" s="450"/>
      <c r="H460" s="450"/>
      <c r="I460" s="450"/>
      <c r="J460" s="450"/>
      <c r="K460" s="450"/>
      <c r="L460" s="450"/>
      <c r="M460" s="450"/>
      <c r="N460" s="421"/>
      <c r="O460" s="421"/>
      <c r="P460" s="421"/>
      <c r="Q460" s="421"/>
      <c r="V460" s="456" t="e">
        <f>#REF!+D460</f>
        <v>#REF!</v>
      </c>
    </row>
    <row r="461" s="420" customFormat="1" ht="18.75" customHeight="1" spans="1:22">
      <c r="A461" s="445" t="s">
        <v>893</v>
      </c>
      <c r="B461" s="452" t="s">
        <v>894</v>
      </c>
      <c r="C461" s="452"/>
      <c r="D461" s="447">
        <v>0</v>
      </c>
      <c r="E461" s="448"/>
      <c r="F461" s="449"/>
      <c r="G461" s="450"/>
      <c r="H461" s="450"/>
      <c r="I461" s="450"/>
      <c r="J461" s="450"/>
      <c r="K461" s="450"/>
      <c r="L461" s="450"/>
      <c r="M461" s="450"/>
      <c r="N461" s="421"/>
      <c r="O461" s="421"/>
      <c r="P461" s="421"/>
      <c r="Q461" s="421"/>
      <c r="V461" s="456" t="e">
        <f>#REF!+D461</f>
        <v>#REF!</v>
      </c>
    </row>
    <row r="462" s="421" customFormat="1" ht="18.75" customHeight="1" spans="1:22">
      <c r="A462" s="453" t="s">
        <v>895</v>
      </c>
      <c r="B462" s="416" t="s">
        <v>896</v>
      </c>
      <c r="C462" s="416"/>
      <c r="D462" s="454">
        <v>0</v>
      </c>
      <c r="E462" s="455"/>
      <c r="F462" s="449"/>
      <c r="G462" s="450"/>
      <c r="H462" s="450"/>
      <c r="I462" s="450"/>
      <c r="J462" s="450"/>
      <c r="K462" s="450"/>
      <c r="L462" s="450"/>
      <c r="M462" s="450"/>
      <c r="V462" s="423" t="e">
        <f>#REF!+D462</f>
        <v>#REF!</v>
      </c>
    </row>
    <row r="463" s="421" customFormat="1" ht="18.75" customHeight="1" spans="1:22">
      <c r="A463" s="453" t="s">
        <v>897</v>
      </c>
      <c r="B463" s="416" t="s">
        <v>898</v>
      </c>
      <c r="C463" s="416"/>
      <c r="D463" s="454">
        <v>0</v>
      </c>
      <c r="E463" s="455"/>
      <c r="F463" s="449"/>
      <c r="G463" s="450"/>
      <c r="H463" s="450"/>
      <c r="I463" s="450"/>
      <c r="J463" s="450"/>
      <c r="K463" s="450"/>
      <c r="L463" s="450"/>
      <c r="M463" s="450"/>
      <c r="V463" s="423" t="e">
        <f>#REF!+D463</f>
        <v>#REF!</v>
      </c>
    </row>
    <row r="464" s="421" customFormat="1" ht="18.75" customHeight="1" spans="1:22">
      <c r="A464" s="453" t="s">
        <v>899</v>
      </c>
      <c r="B464" s="416" t="s">
        <v>900</v>
      </c>
      <c r="C464" s="416"/>
      <c r="D464" s="454">
        <v>0</v>
      </c>
      <c r="E464" s="455"/>
      <c r="F464" s="449"/>
      <c r="G464" s="450"/>
      <c r="H464" s="450"/>
      <c r="I464" s="450"/>
      <c r="J464" s="450"/>
      <c r="K464" s="450"/>
      <c r="L464" s="450"/>
      <c r="M464" s="450"/>
      <c r="V464" s="423" t="e">
        <f>#REF!+D464</f>
        <v>#REF!</v>
      </c>
    </row>
    <row r="465" s="421" customFormat="1" ht="18.75" customHeight="1" spans="1:22">
      <c r="A465" s="453" t="s">
        <v>901</v>
      </c>
      <c r="B465" s="416" t="s">
        <v>902</v>
      </c>
      <c r="C465" s="416"/>
      <c r="D465" s="454">
        <v>0</v>
      </c>
      <c r="E465" s="455"/>
      <c r="F465" s="449"/>
      <c r="G465" s="450"/>
      <c r="H465" s="450"/>
      <c r="I465" s="450"/>
      <c r="J465" s="450"/>
      <c r="K465" s="450"/>
      <c r="L465" s="450"/>
      <c r="M465" s="450"/>
      <c r="V465" s="423" t="e">
        <f>#REF!+D465</f>
        <v>#REF!</v>
      </c>
    </row>
    <row r="466" s="421" customFormat="1" ht="18.75" customHeight="1" spans="1:22">
      <c r="A466" s="453" t="s">
        <v>903</v>
      </c>
      <c r="B466" s="416" t="s">
        <v>904</v>
      </c>
      <c r="C466" s="416"/>
      <c r="D466" s="454">
        <v>0</v>
      </c>
      <c r="E466" s="455"/>
      <c r="F466" s="449"/>
      <c r="G466" s="450"/>
      <c r="H466" s="450"/>
      <c r="I466" s="450"/>
      <c r="J466" s="450"/>
      <c r="K466" s="450"/>
      <c r="L466" s="450"/>
      <c r="M466" s="450"/>
      <c r="V466" s="423" t="e">
        <f>#REF!+D466</f>
        <v>#REF!</v>
      </c>
    </row>
    <row r="467" s="421" customFormat="1" ht="18.75" customHeight="1" spans="1:22">
      <c r="A467" s="453" t="s">
        <v>905</v>
      </c>
      <c r="B467" s="416" t="s">
        <v>906</v>
      </c>
      <c r="C467" s="416"/>
      <c r="D467" s="454">
        <v>0</v>
      </c>
      <c r="E467" s="455"/>
      <c r="F467" s="449"/>
      <c r="G467" s="450"/>
      <c r="H467" s="450"/>
      <c r="I467" s="450"/>
      <c r="J467" s="450"/>
      <c r="K467" s="450"/>
      <c r="L467" s="450"/>
      <c r="M467" s="450"/>
      <c r="V467" s="423" t="e">
        <f>#REF!+D467</f>
        <v>#REF!</v>
      </c>
    </row>
    <row r="468" s="420" customFormat="1" ht="18.75" customHeight="1" spans="1:22">
      <c r="A468" s="445" t="s">
        <v>907</v>
      </c>
      <c r="B468" s="451" t="s">
        <v>908</v>
      </c>
      <c r="C468" s="451"/>
      <c r="D468" s="447">
        <v>0</v>
      </c>
      <c r="E468" s="448"/>
      <c r="F468" s="449"/>
      <c r="G468" s="450"/>
      <c r="H468" s="450"/>
      <c r="I468" s="450"/>
      <c r="J468" s="450"/>
      <c r="K468" s="450"/>
      <c r="L468" s="450"/>
      <c r="M468" s="450"/>
      <c r="N468" s="421"/>
      <c r="O468" s="421"/>
      <c r="P468" s="421"/>
      <c r="Q468" s="421"/>
      <c r="V468" s="456" t="e">
        <f>#REF!+D468</f>
        <v>#REF!</v>
      </c>
    </row>
    <row r="469" s="420" customFormat="1" ht="18.75" customHeight="1" spans="1:22">
      <c r="A469" s="445" t="s">
        <v>909</v>
      </c>
      <c r="B469" s="452" t="s">
        <v>910</v>
      </c>
      <c r="C469" s="452" t="s">
        <v>2783</v>
      </c>
      <c r="D469" s="447">
        <v>0</v>
      </c>
      <c r="E469" s="448"/>
      <c r="F469" s="449"/>
      <c r="G469" s="450"/>
      <c r="H469" s="450"/>
      <c r="I469" s="450"/>
      <c r="J469" s="450"/>
      <c r="K469" s="450"/>
      <c r="L469" s="450"/>
      <c r="M469" s="450"/>
      <c r="N469" s="421"/>
      <c r="O469" s="421"/>
      <c r="P469" s="421"/>
      <c r="Q469" s="421"/>
      <c r="V469" s="456" t="e">
        <f>#REF!+D469</f>
        <v>#REF!</v>
      </c>
    </row>
    <row r="470" s="421" customFormat="1" ht="18.75" customHeight="1" spans="1:22">
      <c r="A470" s="453" t="s">
        <v>911</v>
      </c>
      <c r="B470" s="416" t="s">
        <v>894</v>
      </c>
      <c r="C470" s="416"/>
      <c r="D470" s="454">
        <v>0</v>
      </c>
      <c r="E470" s="455"/>
      <c r="F470" s="449"/>
      <c r="G470" s="450"/>
      <c r="H470" s="450"/>
      <c r="I470" s="450"/>
      <c r="J470" s="450"/>
      <c r="K470" s="450"/>
      <c r="L470" s="450"/>
      <c r="M470" s="450"/>
      <c r="V470" s="423" t="e">
        <f>#REF!+D470</f>
        <v>#REF!</v>
      </c>
    </row>
    <row r="471" s="421" customFormat="1" ht="18.75" customHeight="1" spans="1:22">
      <c r="A471" s="453" t="s">
        <v>912</v>
      </c>
      <c r="B471" s="416" t="s">
        <v>913</v>
      </c>
      <c r="C471" s="416"/>
      <c r="D471" s="454">
        <v>0</v>
      </c>
      <c r="E471" s="455"/>
      <c r="F471" s="449"/>
      <c r="G471" s="450"/>
      <c r="H471" s="450"/>
      <c r="I471" s="450"/>
      <c r="J471" s="450"/>
      <c r="K471" s="450"/>
      <c r="L471" s="450"/>
      <c r="M471" s="450"/>
      <c r="V471" s="423" t="e">
        <f>#REF!+D471</f>
        <v>#REF!</v>
      </c>
    </row>
    <row r="472" s="420" customFormat="1" ht="18.75" customHeight="1" spans="1:22">
      <c r="A472" s="445" t="s">
        <v>914</v>
      </c>
      <c r="B472" s="451" t="s">
        <v>915</v>
      </c>
      <c r="C472" s="451"/>
      <c r="D472" s="447">
        <v>0</v>
      </c>
      <c r="E472" s="448"/>
      <c r="F472" s="449"/>
      <c r="G472" s="450"/>
      <c r="H472" s="450"/>
      <c r="I472" s="450"/>
      <c r="J472" s="450"/>
      <c r="K472" s="450"/>
      <c r="L472" s="450"/>
      <c r="M472" s="450"/>
      <c r="N472" s="421"/>
      <c r="O472" s="421"/>
      <c r="P472" s="421"/>
      <c r="Q472" s="421"/>
      <c r="V472" s="456" t="e">
        <f>#REF!+D472</f>
        <v>#REF!</v>
      </c>
    </row>
    <row r="473" s="420" customFormat="1" ht="18.75" customHeight="1" spans="1:22">
      <c r="A473" s="445" t="s">
        <v>916</v>
      </c>
      <c r="B473" s="452" t="s">
        <v>917</v>
      </c>
      <c r="C473" s="452"/>
      <c r="D473" s="447">
        <v>0</v>
      </c>
      <c r="E473" s="448"/>
      <c r="F473" s="449"/>
      <c r="G473" s="450"/>
      <c r="H473" s="450"/>
      <c r="I473" s="450"/>
      <c r="J473" s="450"/>
      <c r="K473" s="450"/>
      <c r="L473" s="450"/>
      <c r="M473" s="450"/>
      <c r="N473" s="421"/>
      <c r="O473" s="421"/>
      <c r="P473" s="421"/>
      <c r="Q473" s="421"/>
      <c r="V473" s="456" t="e">
        <f>#REF!+D473</f>
        <v>#REF!</v>
      </c>
    </row>
    <row r="474" s="420" customFormat="1" ht="18.75" customHeight="1" spans="1:22">
      <c r="A474" s="445" t="s">
        <v>918</v>
      </c>
      <c r="B474" s="452" t="s">
        <v>919</v>
      </c>
      <c r="C474" s="452" t="s">
        <v>2783</v>
      </c>
      <c r="D474" s="447">
        <v>0</v>
      </c>
      <c r="E474" s="448"/>
      <c r="F474" s="449"/>
      <c r="G474" s="450"/>
      <c r="H474" s="450"/>
      <c r="I474" s="450"/>
      <c r="J474" s="450"/>
      <c r="K474" s="450"/>
      <c r="L474" s="450"/>
      <c r="M474" s="450"/>
      <c r="N474" s="421"/>
      <c r="O474" s="421"/>
      <c r="P474" s="421"/>
      <c r="Q474" s="421"/>
      <c r="V474" s="456" t="e">
        <f>#REF!+D474</f>
        <v>#REF!</v>
      </c>
    </row>
    <row r="475" s="420" customFormat="1" ht="18.75" customHeight="1" spans="1:22">
      <c r="A475" s="445" t="s">
        <v>920</v>
      </c>
      <c r="B475" s="452" t="s">
        <v>921</v>
      </c>
      <c r="C475" s="452" t="s">
        <v>2784</v>
      </c>
      <c r="D475" s="447">
        <v>152</v>
      </c>
      <c r="E475" s="448"/>
      <c r="F475" s="449"/>
      <c r="G475" s="450"/>
      <c r="H475" s="450"/>
      <c r="I475" s="450"/>
      <c r="J475" s="450"/>
      <c r="K475" s="450">
        <v>152</v>
      </c>
      <c r="L475" s="450"/>
      <c r="M475" s="450"/>
      <c r="N475" s="421"/>
      <c r="O475" s="421"/>
      <c r="P475" s="421"/>
      <c r="Q475" s="421"/>
      <c r="V475" s="456" t="e">
        <f>#REF!+D475</f>
        <v>#REF!</v>
      </c>
    </row>
    <row r="476" s="421" customFormat="1" ht="18.75" customHeight="1" spans="1:22">
      <c r="A476" s="453" t="s">
        <v>922</v>
      </c>
      <c r="B476" s="416" t="s">
        <v>894</v>
      </c>
      <c r="C476" s="416">
        <v>0</v>
      </c>
      <c r="D476" s="454">
        <v>0</v>
      </c>
      <c r="E476" s="455"/>
      <c r="F476" s="449"/>
      <c r="G476" s="450"/>
      <c r="H476" s="450"/>
      <c r="I476" s="450"/>
      <c r="J476" s="450"/>
      <c r="K476" s="450"/>
      <c r="L476" s="450"/>
      <c r="M476" s="450"/>
      <c r="V476" s="423" t="e">
        <f>#REF!+D476</f>
        <v>#REF!</v>
      </c>
    </row>
    <row r="477" s="420" customFormat="1" ht="18.75" customHeight="1" spans="1:22">
      <c r="A477" s="445" t="s">
        <v>923</v>
      </c>
      <c r="B477" s="452" t="s">
        <v>924</v>
      </c>
      <c r="C477" s="452">
        <v>196</v>
      </c>
      <c r="D477" s="447">
        <v>0</v>
      </c>
      <c r="E477" s="448"/>
      <c r="F477" s="449"/>
      <c r="G477" s="450"/>
      <c r="H477" s="450"/>
      <c r="I477" s="450"/>
      <c r="J477" s="450"/>
      <c r="K477" s="450"/>
      <c r="L477" s="450"/>
      <c r="M477" s="450"/>
      <c r="N477" s="421"/>
      <c r="O477" s="421"/>
      <c r="P477" s="421"/>
      <c r="Q477" s="421"/>
      <c r="V477" s="456" t="e">
        <f>#REF!+D477</f>
        <v>#REF!</v>
      </c>
    </row>
    <row r="478" s="420" customFormat="1" ht="18.75" customHeight="1" spans="1:22">
      <c r="A478" s="445" t="s">
        <v>925</v>
      </c>
      <c r="B478" s="451" t="s">
        <v>926</v>
      </c>
      <c r="C478" s="451">
        <v>0</v>
      </c>
      <c r="D478" s="447">
        <v>0</v>
      </c>
      <c r="E478" s="448"/>
      <c r="F478" s="449"/>
      <c r="G478" s="450"/>
      <c r="H478" s="450"/>
      <c r="I478" s="450"/>
      <c r="J478" s="450"/>
      <c r="K478" s="450"/>
      <c r="L478" s="450"/>
      <c r="M478" s="450"/>
      <c r="N478" s="421"/>
      <c r="O478" s="421"/>
      <c r="P478" s="421"/>
      <c r="Q478" s="421"/>
      <c r="V478" s="456" t="e">
        <f>#REF!+D478</f>
        <v>#REF!</v>
      </c>
    </row>
    <row r="479" s="420" customFormat="1" ht="18.75" customHeight="1" spans="1:22">
      <c r="A479" s="445" t="s">
        <v>927</v>
      </c>
      <c r="B479" s="452" t="s">
        <v>928</v>
      </c>
      <c r="C479" s="452">
        <v>0</v>
      </c>
      <c r="D479" s="447">
        <v>0</v>
      </c>
      <c r="E479" s="448"/>
      <c r="F479" s="449"/>
      <c r="G479" s="450"/>
      <c r="H479" s="450"/>
      <c r="I479" s="450"/>
      <c r="J479" s="450"/>
      <c r="K479" s="450"/>
      <c r="L479" s="450"/>
      <c r="M479" s="450"/>
      <c r="N479" s="421"/>
      <c r="O479" s="421"/>
      <c r="P479" s="421"/>
      <c r="Q479" s="421"/>
      <c r="V479" s="456" t="e">
        <f>#REF!+D479</f>
        <v>#REF!</v>
      </c>
    </row>
    <row r="480" s="420" customFormat="1" ht="18.75" customHeight="1" spans="1:22">
      <c r="A480" s="445" t="s">
        <v>929</v>
      </c>
      <c r="B480" s="452" t="s">
        <v>930</v>
      </c>
      <c r="C480" s="452">
        <v>4</v>
      </c>
      <c r="D480" s="447">
        <v>152</v>
      </c>
      <c r="E480" s="448"/>
      <c r="F480" s="449"/>
      <c r="G480" s="450"/>
      <c r="H480" s="450"/>
      <c r="I480" s="450"/>
      <c r="J480" s="450"/>
      <c r="K480" s="450">
        <v>152</v>
      </c>
      <c r="L480" s="450"/>
      <c r="M480" s="450"/>
      <c r="N480" s="421"/>
      <c r="O480" s="421"/>
      <c r="P480" s="421"/>
      <c r="Q480" s="421"/>
      <c r="V480" s="456" t="e">
        <f>#REF!+D480</f>
        <v>#REF!</v>
      </c>
    </row>
    <row r="481" s="420" customFormat="1" ht="18.75" customHeight="1" spans="1:22">
      <c r="A481" s="445" t="s">
        <v>931</v>
      </c>
      <c r="B481" s="452" t="s">
        <v>932</v>
      </c>
      <c r="C481" s="452"/>
      <c r="D481" s="447">
        <v>0</v>
      </c>
      <c r="E481" s="448"/>
      <c r="F481" s="449"/>
      <c r="G481" s="450"/>
      <c r="H481" s="450"/>
      <c r="I481" s="450"/>
      <c r="J481" s="450"/>
      <c r="K481" s="450"/>
      <c r="L481" s="450"/>
      <c r="M481" s="450"/>
      <c r="N481" s="421"/>
      <c r="O481" s="421"/>
      <c r="P481" s="421"/>
      <c r="Q481" s="421"/>
      <c r="V481" s="456" t="e">
        <f>#REF!+D481</f>
        <v>#REF!</v>
      </c>
    </row>
    <row r="482" s="420" customFormat="1" ht="18.75" customHeight="1" spans="1:22">
      <c r="A482" s="445" t="s">
        <v>933</v>
      </c>
      <c r="B482" s="452" t="s">
        <v>894</v>
      </c>
      <c r="C482" s="452"/>
      <c r="D482" s="447">
        <v>0</v>
      </c>
      <c r="E482" s="448"/>
      <c r="F482" s="449"/>
      <c r="G482" s="450"/>
      <c r="H482" s="450"/>
      <c r="I482" s="450"/>
      <c r="J482" s="450"/>
      <c r="K482" s="450"/>
      <c r="L482" s="450"/>
      <c r="M482" s="450"/>
      <c r="N482" s="421"/>
      <c r="O482" s="421"/>
      <c r="P482" s="421"/>
      <c r="Q482" s="421"/>
      <c r="V482" s="456" t="e">
        <f>#REF!+D482</f>
        <v>#REF!</v>
      </c>
    </row>
    <row r="483" s="420" customFormat="1" ht="18.75" customHeight="1" spans="1:22">
      <c r="A483" s="445" t="s">
        <v>934</v>
      </c>
      <c r="B483" s="452" t="s">
        <v>935</v>
      </c>
      <c r="C483" s="452"/>
      <c r="D483" s="447">
        <v>0</v>
      </c>
      <c r="E483" s="448"/>
      <c r="F483" s="449"/>
      <c r="G483" s="450"/>
      <c r="H483" s="450"/>
      <c r="I483" s="450"/>
      <c r="J483" s="450"/>
      <c r="K483" s="450"/>
      <c r="L483" s="450"/>
      <c r="M483" s="450"/>
      <c r="N483" s="421"/>
      <c r="O483" s="421"/>
      <c r="P483" s="421"/>
      <c r="Q483" s="421"/>
      <c r="V483" s="456" t="e">
        <f>#REF!+D483</f>
        <v>#REF!</v>
      </c>
    </row>
    <row r="484" s="421" customFormat="1" ht="18.75" customHeight="1" spans="1:22">
      <c r="A484" s="453" t="s">
        <v>936</v>
      </c>
      <c r="B484" s="416" t="s">
        <v>937</v>
      </c>
      <c r="C484" s="416"/>
      <c r="D484" s="454">
        <v>0</v>
      </c>
      <c r="E484" s="455"/>
      <c r="F484" s="449"/>
      <c r="G484" s="450"/>
      <c r="H484" s="450"/>
      <c r="I484" s="450"/>
      <c r="J484" s="450"/>
      <c r="K484" s="450"/>
      <c r="L484" s="450"/>
      <c r="M484" s="450"/>
      <c r="V484" s="423" t="e">
        <f>#REF!+D484</f>
        <v>#REF!</v>
      </c>
    </row>
    <row r="485" s="420" customFormat="1" ht="18.75" customHeight="1" spans="1:22">
      <c r="A485" s="445" t="s">
        <v>938</v>
      </c>
      <c r="B485" s="451" t="s">
        <v>939</v>
      </c>
      <c r="C485" s="451"/>
      <c r="D485" s="447">
        <v>0</v>
      </c>
      <c r="E485" s="448"/>
      <c r="F485" s="449"/>
      <c r="G485" s="450"/>
      <c r="H485" s="450"/>
      <c r="I485" s="450"/>
      <c r="J485" s="450"/>
      <c r="K485" s="450"/>
      <c r="L485" s="450"/>
      <c r="M485" s="450"/>
      <c r="N485" s="421"/>
      <c r="O485" s="421"/>
      <c r="P485" s="421"/>
      <c r="Q485" s="421"/>
      <c r="V485" s="456" t="e">
        <f>#REF!+D485</f>
        <v>#REF!</v>
      </c>
    </row>
    <row r="486" s="420" customFormat="1" ht="18.75" customHeight="1" spans="1:22">
      <c r="A486" s="445" t="s">
        <v>940</v>
      </c>
      <c r="B486" s="452" t="s">
        <v>941</v>
      </c>
      <c r="C486" s="452"/>
      <c r="D486" s="447">
        <v>0</v>
      </c>
      <c r="E486" s="448"/>
      <c r="F486" s="449"/>
      <c r="G486" s="450"/>
      <c r="H486" s="450"/>
      <c r="I486" s="450"/>
      <c r="J486" s="450"/>
      <c r="K486" s="450"/>
      <c r="L486" s="450"/>
      <c r="M486" s="450"/>
      <c r="N486" s="421"/>
      <c r="O486" s="421"/>
      <c r="P486" s="421"/>
      <c r="Q486" s="421"/>
      <c r="V486" s="456" t="e">
        <f>#REF!+D486</f>
        <v>#REF!</v>
      </c>
    </row>
    <row r="487" s="420" customFormat="1" ht="18.75" customHeight="1" spans="1:22">
      <c r="A487" s="445" t="s">
        <v>942</v>
      </c>
      <c r="B487" s="446" t="s">
        <v>943</v>
      </c>
      <c r="C487" s="446"/>
      <c r="D487" s="447">
        <v>0</v>
      </c>
      <c r="E487" s="448"/>
      <c r="F487" s="449"/>
      <c r="G487" s="450"/>
      <c r="H487" s="450"/>
      <c r="I487" s="450"/>
      <c r="J487" s="450"/>
      <c r="K487" s="450"/>
      <c r="L487" s="450"/>
      <c r="M487" s="450"/>
      <c r="N487" s="421"/>
      <c r="O487" s="421"/>
      <c r="P487" s="421"/>
      <c r="Q487" s="421"/>
      <c r="V487" s="456" t="e">
        <f>#REF!+D487</f>
        <v>#REF!</v>
      </c>
    </row>
    <row r="488" s="420" customFormat="1" ht="18.75" customHeight="1" spans="1:22">
      <c r="A488" s="445" t="s">
        <v>944</v>
      </c>
      <c r="B488" s="451" t="s">
        <v>945</v>
      </c>
      <c r="C488" s="451"/>
      <c r="D488" s="447">
        <v>0</v>
      </c>
      <c r="E488" s="448"/>
      <c r="F488" s="449"/>
      <c r="G488" s="450"/>
      <c r="H488" s="450"/>
      <c r="I488" s="450"/>
      <c r="J488" s="450"/>
      <c r="K488" s="450"/>
      <c r="L488" s="450"/>
      <c r="M488" s="450"/>
      <c r="N488" s="421"/>
      <c r="O488" s="421"/>
      <c r="P488" s="421"/>
      <c r="Q488" s="421"/>
      <c r="V488" s="456" t="e">
        <f>#REF!+D488</f>
        <v>#REF!</v>
      </c>
    </row>
    <row r="489" s="420" customFormat="1" ht="18.75" customHeight="1" spans="1:22">
      <c r="A489" s="445" t="s">
        <v>946</v>
      </c>
      <c r="B489" s="452" t="s">
        <v>947</v>
      </c>
      <c r="C489" s="452"/>
      <c r="D489" s="447">
        <v>0</v>
      </c>
      <c r="E489" s="448"/>
      <c r="F489" s="449"/>
      <c r="G489" s="450"/>
      <c r="H489" s="450"/>
      <c r="I489" s="450"/>
      <c r="J489" s="450"/>
      <c r="K489" s="450"/>
      <c r="L489" s="450"/>
      <c r="M489" s="450"/>
      <c r="N489" s="421"/>
      <c r="O489" s="421"/>
      <c r="P489" s="421"/>
      <c r="Q489" s="421"/>
      <c r="V489" s="456" t="e">
        <f>#REF!+D489</f>
        <v>#REF!</v>
      </c>
    </row>
    <row r="490" s="420" customFormat="1" ht="18.75" customHeight="1" spans="1:22">
      <c r="A490" s="445" t="s">
        <v>948</v>
      </c>
      <c r="B490" s="452" t="s">
        <v>949</v>
      </c>
      <c r="C490" s="452"/>
      <c r="D490" s="447">
        <v>0</v>
      </c>
      <c r="E490" s="448"/>
      <c r="F490" s="449"/>
      <c r="G490" s="450"/>
      <c r="H490" s="450"/>
      <c r="I490" s="450"/>
      <c r="J490" s="450"/>
      <c r="K490" s="450"/>
      <c r="L490" s="450"/>
      <c r="M490" s="450"/>
      <c r="N490" s="421"/>
      <c r="O490" s="421"/>
      <c r="P490" s="421"/>
      <c r="Q490" s="421"/>
      <c r="V490" s="456" t="e">
        <f>#REF!+D490</f>
        <v>#REF!</v>
      </c>
    </row>
    <row r="491" s="421" customFormat="1" ht="18.75" customHeight="1" spans="1:22">
      <c r="A491" s="453" t="s">
        <v>950</v>
      </c>
      <c r="B491" s="416" t="s">
        <v>951</v>
      </c>
      <c r="C491" s="416"/>
      <c r="D491" s="454">
        <v>52</v>
      </c>
      <c r="E491" s="455"/>
      <c r="F491" s="449"/>
      <c r="G491" s="450"/>
      <c r="H491" s="450"/>
      <c r="I491" s="450"/>
      <c r="J491" s="450"/>
      <c r="K491" s="450">
        <v>52</v>
      </c>
      <c r="L491" s="450"/>
      <c r="M491" s="450"/>
      <c r="V491" s="423" t="e">
        <f>#REF!+D491</f>
        <v>#REF!</v>
      </c>
    </row>
    <row r="492" s="420" customFormat="1" ht="18.75" customHeight="1" spans="1:22">
      <c r="A492" s="445" t="s">
        <v>952</v>
      </c>
      <c r="B492" s="452" t="s">
        <v>894</v>
      </c>
      <c r="C492" s="452"/>
      <c r="D492" s="447">
        <v>0</v>
      </c>
      <c r="E492" s="448"/>
      <c r="F492" s="449"/>
      <c r="G492" s="450"/>
      <c r="H492" s="450"/>
      <c r="I492" s="450"/>
      <c r="J492" s="450"/>
      <c r="K492" s="450"/>
      <c r="L492" s="450"/>
      <c r="M492" s="450"/>
      <c r="N492" s="421"/>
      <c r="O492" s="421"/>
      <c r="P492" s="421"/>
      <c r="Q492" s="421"/>
      <c r="V492" s="456" t="e">
        <f>#REF!+D492</f>
        <v>#REF!</v>
      </c>
    </row>
    <row r="493" s="421" customFormat="1" ht="18.75" customHeight="1" spans="1:22">
      <c r="A493" s="453" t="s">
        <v>953</v>
      </c>
      <c r="B493" s="416" t="s">
        <v>954</v>
      </c>
      <c r="C493" s="416"/>
      <c r="D493" s="454">
        <v>2</v>
      </c>
      <c r="E493" s="455"/>
      <c r="F493" s="449"/>
      <c r="G493" s="450"/>
      <c r="H493" s="450"/>
      <c r="I493" s="450"/>
      <c r="J493" s="450"/>
      <c r="K493" s="450">
        <v>2</v>
      </c>
      <c r="L493" s="450"/>
      <c r="M493" s="450"/>
      <c r="V493" s="423" t="e">
        <f>#REF!+D493</f>
        <v>#REF!</v>
      </c>
    </row>
    <row r="494" s="421" customFormat="1" ht="18.75" customHeight="1" spans="1:22">
      <c r="A494" s="453" t="s">
        <v>955</v>
      </c>
      <c r="B494" s="416" t="s">
        <v>956</v>
      </c>
      <c r="C494" s="416"/>
      <c r="D494" s="454">
        <v>0</v>
      </c>
      <c r="E494" s="455"/>
      <c r="F494" s="449"/>
      <c r="G494" s="450"/>
      <c r="H494" s="450"/>
      <c r="I494" s="450"/>
      <c r="J494" s="450"/>
      <c r="K494" s="450"/>
      <c r="L494" s="450"/>
      <c r="M494" s="450"/>
      <c r="V494" s="423" t="e">
        <f>#REF!+D494</f>
        <v>#REF!</v>
      </c>
    </row>
    <row r="495" s="421" customFormat="1" ht="18.75" customHeight="1" spans="1:22">
      <c r="A495" s="453" t="s">
        <v>957</v>
      </c>
      <c r="B495" s="416" t="s">
        <v>958</v>
      </c>
      <c r="C495" s="416"/>
      <c r="D495" s="454">
        <v>50</v>
      </c>
      <c r="E495" s="455"/>
      <c r="F495" s="449"/>
      <c r="G495" s="450"/>
      <c r="H495" s="450"/>
      <c r="I495" s="450"/>
      <c r="J495" s="450"/>
      <c r="K495" s="450">
        <v>50</v>
      </c>
      <c r="L495" s="450"/>
      <c r="M495" s="450"/>
      <c r="V495" s="423" t="e">
        <f>#REF!+D495</f>
        <v>#REF!</v>
      </c>
    </row>
    <row r="496" s="421" customFormat="1" ht="18.75" customHeight="1" spans="1:22">
      <c r="A496" s="453" t="s">
        <v>959</v>
      </c>
      <c r="B496" s="416" t="s">
        <v>960</v>
      </c>
      <c r="C496" s="416"/>
      <c r="D496" s="454">
        <v>0</v>
      </c>
      <c r="E496" s="455"/>
      <c r="F496" s="449"/>
      <c r="G496" s="450"/>
      <c r="H496" s="450"/>
      <c r="I496" s="450"/>
      <c r="J496" s="450"/>
      <c r="K496" s="450"/>
      <c r="L496" s="450"/>
      <c r="M496" s="450"/>
      <c r="V496" s="423" t="e">
        <f>#REF!+D496</f>
        <v>#REF!</v>
      </c>
    </row>
    <row r="497" s="421" customFormat="1" ht="18.75" customHeight="1" spans="1:22">
      <c r="A497" s="453" t="s">
        <v>961</v>
      </c>
      <c r="B497" s="416" t="s">
        <v>962</v>
      </c>
      <c r="C497" s="416"/>
      <c r="D497" s="454">
        <v>0</v>
      </c>
      <c r="E497" s="455"/>
      <c r="F497" s="449"/>
      <c r="G497" s="450"/>
      <c r="H497" s="450"/>
      <c r="I497" s="450"/>
      <c r="J497" s="450"/>
      <c r="K497" s="450"/>
      <c r="L497" s="450"/>
      <c r="M497" s="450"/>
      <c r="V497" s="423" t="e">
        <f>#REF!+D497</f>
        <v>#REF!</v>
      </c>
    </row>
    <row r="498" s="421" customFormat="1" ht="18.75" customHeight="1" spans="1:22">
      <c r="A498" s="453" t="s">
        <v>963</v>
      </c>
      <c r="B498" s="416" t="s">
        <v>964</v>
      </c>
      <c r="C498" s="416" t="s">
        <v>2785</v>
      </c>
      <c r="D498" s="454">
        <v>5</v>
      </c>
      <c r="E498" s="455"/>
      <c r="F498" s="449"/>
      <c r="G498" s="450"/>
      <c r="H498" s="450"/>
      <c r="I498" s="450"/>
      <c r="J498" s="450"/>
      <c r="K498" s="450">
        <v>5</v>
      </c>
      <c r="L498" s="450"/>
      <c r="M498" s="450"/>
      <c r="V498" s="423" t="e">
        <f>#REF!+D498</f>
        <v>#REF!</v>
      </c>
    </row>
    <row r="499" s="421" customFormat="1" ht="18.75" customHeight="1" spans="1:22">
      <c r="A499" s="453" t="s">
        <v>965</v>
      </c>
      <c r="B499" s="416" t="s">
        <v>966</v>
      </c>
      <c r="C499" s="416"/>
      <c r="D499" s="454">
        <v>0</v>
      </c>
      <c r="E499" s="455"/>
      <c r="F499" s="449"/>
      <c r="G499" s="450"/>
      <c r="H499" s="450"/>
      <c r="I499" s="450"/>
      <c r="J499" s="450"/>
      <c r="K499" s="450"/>
      <c r="L499" s="450"/>
      <c r="M499" s="450"/>
      <c r="V499" s="423" t="e">
        <f>#REF!+D499</f>
        <v>#REF!</v>
      </c>
    </row>
    <row r="500" s="421" customFormat="1" ht="18.75" customHeight="1" spans="1:22">
      <c r="A500" s="453" t="s">
        <v>967</v>
      </c>
      <c r="B500" s="416" t="s">
        <v>968</v>
      </c>
      <c r="C500" s="416"/>
      <c r="D500" s="454">
        <v>0</v>
      </c>
      <c r="E500" s="455"/>
      <c r="F500" s="449"/>
      <c r="G500" s="450"/>
      <c r="H500" s="450"/>
      <c r="I500" s="450"/>
      <c r="J500" s="450"/>
      <c r="K500" s="450"/>
      <c r="L500" s="450"/>
      <c r="M500" s="450"/>
      <c r="V500" s="423" t="e">
        <f>#REF!+D500</f>
        <v>#REF!</v>
      </c>
    </row>
    <row r="501" s="421" customFormat="1" ht="18.75" customHeight="1" spans="1:22">
      <c r="A501" s="453" t="s">
        <v>969</v>
      </c>
      <c r="B501" s="416" t="s">
        <v>970</v>
      </c>
      <c r="C501" s="416" t="s">
        <v>2785</v>
      </c>
      <c r="D501" s="454">
        <v>5</v>
      </c>
      <c r="E501" s="455"/>
      <c r="F501" s="449"/>
      <c r="G501" s="450"/>
      <c r="H501" s="450"/>
      <c r="I501" s="450"/>
      <c r="J501" s="450"/>
      <c r="K501" s="450">
        <v>5</v>
      </c>
      <c r="L501" s="450"/>
      <c r="M501" s="450"/>
      <c r="V501" s="423" t="e">
        <f>#REF!+D501</f>
        <v>#REF!</v>
      </c>
    </row>
    <row r="502" s="420" customFormat="1" ht="18.75" customHeight="1" spans="1:22">
      <c r="A502" s="445" t="s">
        <v>971</v>
      </c>
      <c r="B502" s="451" t="s">
        <v>972</v>
      </c>
      <c r="C502" s="451" t="s">
        <v>2786</v>
      </c>
      <c r="D502" s="447">
        <v>0</v>
      </c>
      <c r="E502" s="448"/>
      <c r="F502" s="449"/>
      <c r="G502" s="450"/>
      <c r="H502" s="450"/>
      <c r="I502" s="450"/>
      <c r="J502" s="450"/>
      <c r="K502" s="450"/>
      <c r="L502" s="450"/>
      <c r="M502" s="450"/>
      <c r="N502" s="421"/>
      <c r="O502" s="421"/>
      <c r="P502" s="421"/>
      <c r="Q502" s="421"/>
      <c r="V502" s="456" t="e">
        <f>#REF!+D502</f>
        <v>#REF!</v>
      </c>
    </row>
    <row r="503" s="421" customFormat="1" ht="18.75" customHeight="1" spans="1:22">
      <c r="A503" s="453" t="s">
        <v>973</v>
      </c>
      <c r="B503" s="416" t="s">
        <v>974</v>
      </c>
      <c r="C503" s="416" t="s">
        <v>2786</v>
      </c>
      <c r="D503" s="454">
        <v>0</v>
      </c>
      <c r="E503" s="455"/>
      <c r="F503" s="449"/>
      <c r="G503" s="450"/>
      <c r="H503" s="450"/>
      <c r="I503" s="450"/>
      <c r="J503" s="450"/>
      <c r="K503" s="450"/>
      <c r="L503" s="450"/>
      <c r="M503" s="450"/>
      <c r="V503" s="423" t="e">
        <f>#REF!+D503</f>
        <v>#REF!</v>
      </c>
    </row>
    <row r="504" s="420" customFormat="1" ht="18.75" customHeight="1" spans="1:22">
      <c r="A504" s="445" t="s">
        <v>975</v>
      </c>
      <c r="B504" s="452" t="s">
        <v>976</v>
      </c>
      <c r="C504" s="452"/>
      <c r="D504" s="447">
        <v>0</v>
      </c>
      <c r="E504" s="448"/>
      <c r="F504" s="449"/>
      <c r="G504" s="450"/>
      <c r="H504" s="450"/>
      <c r="I504" s="450"/>
      <c r="J504" s="450"/>
      <c r="K504" s="450"/>
      <c r="L504" s="450"/>
      <c r="M504" s="450"/>
      <c r="N504" s="421"/>
      <c r="O504" s="421"/>
      <c r="P504" s="421"/>
      <c r="Q504" s="421"/>
      <c r="V504" s="456" t="e">
        <f>#REF!+D504</f>
        <v>#REF!</v>
      </c>
    </row>
    <row r="505" s="420" customFormat="1" ht="18.75" customHeight="1" spans="1:22">
      <c r="A505" s="445" t="s">
        <v>977</v>
      </c>
      <c r="B505" s="452" t="s">
        <v>978</v>
      </c>
      <c r="C505" s="452" t="s">
        <v>2787</v>
      </c>
      <c r="D505" s="447">
        <v>1842</v>
      </c>
      <c r="E505" s="448"/>
      <c r="F505" s="449"/>
      <c r="G505" s="450"/>
      <c r="H505" s="450"/>
      <c r="I505" s="450"/>
      <c r="J505" s="450"/>
      <c r="K505" s="450">
        <v>1842</v>
      </c>
      <c r="L505" s="450"/>
      <c r="M505" s="450"/>
      <c r="N505" s="421"/>
      <c r="O505" s="421"/>
      <c r="P505" s="421"/>
      <c r="Q505" s="421"/>
      <c r="V505" s="456" t="e">
        <f>#REF!+D505</f>
        <v>#REF!</v>
      </c>
    </row>
    <row r="506" s="421" customFormat="1" ht="18.75" customHeight="1" spans="1:22">
      <c r="A506" s="453" t="s">
        <v>979</v>
      </c>
      <c r="B506" s="416" t="s">
        <v>980</v>
      </c>
      <c r="C506" s="416">
        <v>335</v>
      </c>
      <c r="D506" s="454">
        <v>0</v>
      </c>
      <c r="E506" s="455"/>
      <c r="F506" s="449"/>
      <c r="G506" s="450"/>
      <c r="H506" s="450"/>
      <c r="I506" s="450"/>
      <c r="J506" s="450"/>
      <c r="K506" s="450"/>
      <c r="L506" s="450"/>
      <c r="M506" s="450"/>
      <c r="V506" s="423" t="e">
        <f>#REF!+D506</f>
        <v>#REF!</v>
      </c>
    </row>
    <row r="507" s="420" customFormat="1" ht="18.75" customHeight="1" spans="1:22">
      <c r="A507" s="445" t="s">
        <v>981</v>
      </c>
      <c r="B507" s="452" t="s">
        <v>982</v>
      </c>
      <c r="C507" s="452">
        <v>0</v>
      </c>
      <c r="D507" s="447">
        <v>0</v>
      </c>
      <c r="E507" s="448"/>
      <c r="F507" s="449"/>
      <c r="G507" s="450"/>
      <c r="H507" s="450"/>
      <c r="I507" s="450"/>
      <c r="J507" s="450"/>
      <c r="K507" s="450"/>
      <c r="L507" s="450"/>
      <c r="M507" s="450"/>
      <c r="N507" s="421"/>
      <c r="O507" s="421"/>
      <c r="P507" s="421"/>
      <c r="Q507" s="421"/>
      <c r="V507" s="456" t="e">
        <f>#REF!+D507</f>
        <v>#REF!</v>
      </c>
    </row>
    <row r="508" s="420" customFormat="1" ht="18.75" customHeight="1" spans="1:22">
      <c r="A508" s="445" t="s">
        <v>983</v>
      </c>
      <c r="B508" s="451" t="s">
        <v>984</v>
      </c>
      <c r="C508" s="451">
        <v>0</v>
      </c>
      <c r="D508" s="447">
        <v>0</v>
      </c>
      <c r="E508" s="448"/>
      <c r="F508" s="449"/>
      <c r="G508" s="450"/>
      <c r="H508" s="450"/>
      <c r="I508" s="450"/>
      <c r="J508" s="450"/>
      <c r="K508" s="450"/>
      <c r="L508" s="450"/>
      <c r="M508" s="450"/>
      <c r="N508" s="421"/>
      <c r="O508" s="421"/>
      <c r="P508" s="421"/>
      <c r="Q508" s="421"/>
      <c r="V508" s="456" t="e">
        <f>#REF!+D508</f>
        <v>#REF!</v>
      </c>
    </row>
    <row r="509" s="421" customFormat="1" ht="18.75" customHeight="1" spans="1:22">
      <c r="A509" s="453" t="s">
        <v>985</v>
      </c>
      <c r="B509" s="416" t="s">
        <v>978</v>
      </c>
      <c r="C509" s="416">
        <v>1844</v>
      </c>
      <c r="D509" s="454">
        <v>1842</v>
      </c>
      <c r="E509" s="455"/>
      <c r="F509" s="449"/>
      <c r="G509" s="450"/>
      <c r="H509" s="450"/>
      <c r="I509" s="450"/>
      <c r="J509" s="450"/>
      <c r="K509" s="450">
        <v>1842</v>
      </c>
      <c r="L509" s="450"/>
      <c r="M509" s="450"/>
      <c r="V509" s="423" t="e">
        <f>#REF!+D509</f>
        <v>#REF!</v>
      </c>
    </row>
    <row r="510" s="420" customFormat="1" ht="18.75" customHeight="1" spans="1:22">
      <c r="A510" s="445" t="s">
        <v>986</v>
      </c>
      <c r="B510" s="452" t="s">
        <v>2678</v>
      </c>
      <c r="C510" s="452" t="s">
        <v>2788</v>
      </c>
      <c r="D510" s="447">
        <v>233</v>
      </c>
      <c r="E510" s="448"/>
      <c r="F510" s="449"/>
      <c r="G510" s="450"/>
      <c r="H510" s="450"/>
      <c r="I510" s="450"/>
      <c r="J510" s="450"/>
      <c r="K510" s="450">
        <v>233</v>
      </c>
      <c r="L510" s="450"/>
      <c r="M510" s="450"/>
      <c r="N510" s="421"/>
      <c r="O510" s="421"/>
      <c r="P510" s="421"/>
      <c r="Q510" s="421"/>
      <c r="V510" s="456" t="e">
        <f>#REF!+D510</f>
        <v>#REF!</v>
      </c>
    </row>
    <row r="511" s="420" customFormat="1" ht="18.75" customHeight="1" spans="1:22">
      <c r="A511" s="445" t="s">
        <v>987</v>
      </c>
      <c r="B511" s="452" t="s">
        <v>2789</v>
      </c>
      <c r="C511" s="452" t="s">
        <v>2788</v>
      </c>
      <c r="D511" s="447">
        <v>233</v>
      </c>
      <c r="E511" s="448"/>
      <c r="F511" s="449"/>
      <c r="G511" s="450"/>
      <c r="H511" s="450"/>
      <c r="I511" s="450"/>
      <c r="J511" s="450"/>
      <c r="K511" s="450">
        <v>233</v>
      </c>
      <c r="L511" s="450"/>
      <c r="M511" s="450"/>
      <c r="N511" s="421"/>
      <c r="O511" s="421"/>
      <c r="P511" s="421"/>
      <c r="Q511" s="421"/>
      <c r="V511" s="456" t="e">
        <f>#REF!+D511</f>
        <v>#REF!</v>
      </c>
    </row>
    <row r="512" s="420" customFormat="1" ht="18.75" customHeight="1" spans="1:22">
      <c r="A512" s="445" t="s">
        <v>989</v>
      </c>
      <c r="B512" s="452" t="s">
        <v>95</v>
      </c>
      <c r="C512" s="452"/>
      <c r="D512" s="447">
        <v>0</v>
      </c>
      <c r="E512" s="448"/>
      <c r="F512" s="449"/>
      <c r="G512" s="450"/>
      <c r="H512" s="450"/>
      <c r="I512" s="450"/>
      <c r="J512" s="450"/>
      <c r="K512" s="450"/>
      <c r="L512" s="450"/>
      <c r="M512" s="450"/>
      <c r="N512" s="421"/>
      <c r="O512" s="421"/>
      <c r="P512" s="421"/>
      <c r="Q512" s="421"/>
      <c r="V512" s="456" t="e">
        <f>#REF!+D512</f>
        <v>#REF!</v>
      </c>
    </row>
    <row r="513" s="420" customFormat="1" ht="18.75" customHeight="1" spans="1:22">
      <c r="A513" s="445" t="s">
        <v>990</v>
      </c>
      <c r="B513" s="452" t="s">
        <v>97</v>
      </c>
      <c r="C513" s="452"/>
      <c r="D513" s="447">
        <v>0</v>
      </c>
      <c r="E513" s="448"/>
      <c r="F513" s="449"/>
      <c r="G513" s="450"/>
      <c r="H513" s="450"/>
      <c r="I513" s="450"/>
      <c r="J513" s="450"/>
      <c r="K513" s="450"/>
      <c r="L513" s="450"/>
      <c r="M513" s="450"/>
      <c r="N513" s="421"/>
      <c r="O513" s="421"/>
      <c r="P513" s="421"/>
      <c r="Q513" s="421"/>
      <c r="V513" s="456" t="e">
        <f>#REF!+D513</f>
        <v>#REF!</v>
      </c>
    </row>
    <row r="514" s="420" customFormat="1" ht="18.75" customHeight="1" spans="1:22">
      <c r="A514" s="445" t="s">
        <v>991</v>
      </c>
      <c r="B514" s="451" t="s">
        <v>99</v>
      </c>
      <c r="C514" s="451"/>
      <c r="D514" s="447">
        <v>0</v>
      </c>
      <c r="E514" s="448"/>
      <c r="F514" s="449"/>
      <c r="G514" s="450"/>
      <c r="H514" s="450"/>
      <c r="I514" s="450"/>
      <c r="J514" s="450"/>
      <c r="K514" s="450"/>
      <c r="L514" s="450"/>
      <c r="M514" s="450"/>
      <c r="N514" s="421"/>
      <c r="O514" s="421"/>
      <c r="P514" s="421"/>
      <c r="Q514" s="421"/>
      <c r="V514" s="456" t="e">
        <f>#REF!+D514</f>
        <v>#REF!</v>
      </c>
    </row>
    <row r="515" s="421" customFormat="1" ht="18.75" customHeight="1" spans="1:22">
      <c r="A515" s="453" t="s">
        <v>992</v>
      </c>
      <c r="B515" s="416" t="s">
        <v>993</v>
      </c>
      <c r="C515" s="416"/>
      <c r="D515" s="454">
        <v>0</v>
      </c>
      <c r="E515" s="455"/>
      <c r="F515" s="449"/>
      <c r="G515" s="450"/>
      <c r="H515" s="450"/>
      <c r="I515" s="450"/>
      <c r="J515" s="450"/>
      <c r="K515" s="450"/>
      <c r="L515" s="450"/>
      <c r="M515" s="450"/>
      <c r="V515" s="423" t="e">
        <f>#REF!+D515</f>
        <v>#REF!</v>
      </c>
    </row>
    <row r="516" s="420" customFormat="1" ht="18.75" customHeight="1" spans="1:22">
      <c r="A516" s="445" t="s">
        <v>994</v>
      </c>
      <c r="B516" s="452" t="s">
        <v>995</v>
      </c>
      <c r="C516" s="452"/>
      <c r="D516" s="447">
        <v>0</v>
      </c>
      <c r="E516" s="448"/>
      <c r="F516" s="449"/>
      <c r="G516" s="450"/>
      <c r="H516" s="450"/>
      <c r="I516" s="450"/>
      <c r="J516" s="450"/>
      <c r="K516" s="450"/>
      <c r="L516" s="450"/>
      <c r="M516" s="450"/>
      <c r="N516" s="421"/>
      <c r="O516" s="421"/>
      <c r="P516" s="421"/>
      <c r="Q516" s="421"/>
      <c r="V516" s="456" t="e">
        <f>#REF!+D516</f>
        <v>#REF!</v>
      </c>
    </row>
    <row r="517" s="420" customFormat="1" ht="18.75" customHeight="1" spans="1:22">
      <c r="A517" s="445" t="s">
        <v>996</v>
      </c>
      <c r="B517" s="452" t="s">
        <v>997</v>
      </c>
      <c r="C517" s="452"/>
      <c r="D517" s="447">
        <v>0</v>
      </c>
      <c r="E517" s="448"/>
      <c r="F517" s="449"/>
      <c r="G517" s="450"/>
      <c r="H517" s="450"/>
      <c r="I517" s="450"/>
      <c r="J517" s="450"/>
      <c r="K517" s="450"/>
      <c r="L517" s="450"/>
      <c r="M517" s="450"/>
      <c r="N517" s="421"/>
      <c r="O517" s="421"/>
      <c r="P517" s="421"/>
      <c r="Q517" s="421"/>
      <c r="V517" s="456" t="e">
        <f>#REF!+D517</f>
        <v>#REF!</v>
      </c>
    </row>
    <row r="518" s="420" customFormat="1" ht="18.75" customHeight="1" spans="1:22">
      <c r="A518" s="445" t="s">
        <v>998</v>
      </c>
      <c r="B518" s="452" t="s">
        <v>999</v>
      </c>
      <c r="C518" s="452"/>
      <c r="D518" s="447">
        <v>0</v>
      </c>
      <c r="E518" s="448"/>
      <c r="F518" s="449"/>
      <c r="G518" s="450"/>
      <c r="H518" s="450"/>
      <c r="I518" s="450"/>
      <c r="J518" s="450"/>
      <c r="K518" s="450"/>
      <c r="L518" s="450"/>
      <c r="M518" s="450"/>
      <c r="N518" s="421"/>
      <c r="O518" s="421"/>
      <c r="P518" s="421"/>
      <c r="Q518" s="421"/>
      <c r="V518" s="456" t="e">
        <f>#REF!+D518</f>
        <v>#REF!</v>
      </c>
    </row>
    <row r="519" s="420" customFormat="1" ht="18.75" customHeight="1" spans="1:22">
      <c r="A519" s="445" t="s">
        <v>1000</v>
      </c>
      <c r="B519" s="451" t="s">
        <v>1001</v>
      </c>
      <c r="C519" s="451"/>
      <c r="D519" s="447">
        <v>0</v>
      </c>
      <c r="E519" s="448"/>
      <c r="F519" s="449"/>
      <c r="G519" s="450"/>
      <c r="H519" s="450"/>
      <c r="I519" s="450"/>
      <c r="J519" s="450"/>
      <c r="K519" s="450"/>
      <c r="L519" s="450"/>
      <c r="M519" s="450"/>
      <c r="N519" s="421"/>
      <c r="O519" s="421"/>
      <c r="P519" s="421"/>
      <c r="Q519" s="421"/>
      <c r="V519" s="456" t="e">
        <f>#REF!+D519</f>
        <v>#REF!</v>
      </c>
    </row>
    <row r="520" s="421" customFormat="1" ht="18.75" customHeight="1" spans="1:22">
      <c r="A520" s="453" t="s">
        <v>1002</v>
      </c>
      <c r="B520" s="416" t="s">
        <v>1003</v>
      </c>
      <c r="C520" s="416"/>
      <c r="D520" s="454">
        <v>0</v>
      </c>
      <c r="E520" s="455"/>
      <c r="F520" s="449"/>
      <c r="G520" s="450"/>
      <c r="H520" s="450"/>
      <c r="I520" s="450"/>
      <c r="J520" s="450"/>
      <c r="K520" s="450"/>
      <c r="L520" s="450"/>
      <c r="M520" s="450"/>
      <c r="V520" s="423" t="e">
        <f>#REF!+D520</f>
        <v>#REF!</v>
      </c>
    </row>
    <row r="521" s="421" customFormat="1" ht="18.75" customHeight="1" spans="1:22">
      <c r="A521" s="453" t="s">
        <v>1004</v>
      </c>
      <c r="B521" s="416" t="s">
        <v>2790</v>
      </c>
      <c r="C521" s="416"/>
      <c r="D521" s="454">
        <v>0</v>
      </c>
      <c r="E521" s="455"/>
      <c r="F521" s="449"/>
      <c r="G521" s="450"/>
      <c r="H521" s="450"/>
      <c r="I521" s="450"/>
      <c r="J521" s="450"/>
      <c r="K521" s="450"/>
      <c r="L521" s="450"/>
      <c r="M521" s="450"/>
      <c r="V521" s="423" t="e">
        <f>#REF!+D521</f>
        <v>#REF!</v>
      </c>
    </row>
    <row r="522" s="420" customFormat="1" ht="18.75" customHeight="1" spans="1:22">
      <c r="A522" s="445" t="s">
        <v>1006</v>
      </c>
      <c r="B522" s="452" t="s">
        <v>1007</v>
      </c>
      <c r="C522" s="452"/>
      <c r="D522" s="447">
        <v>0</v>
      </c>
      <c r="E522" s="448"/>
      <c r="F522" s="449"/>
      <c r="G522" s="450"/>
      <c r="H522" s="450"/>
      <c r="I522" s="450"/>
      <c r="J522" s="450"/>
      <c r="K522" s="450"/>
      <c r="L522" s="450"/>
      <c r="M522" s="450"/>
      <c r="N522" s="421"/>
      <c r="O522" s="421"/>
      <c r="P522" s="421"/>
      <c r="Q522" s="421"/>
      <c r="V522" s="456" t="e">
        <f>#REF!+D522</f>
        <v>#REF!</v>
      </c>
    </row>
    <row r="523" s="420" customFormat="1" ht="18.75" customHeight="1" spans="1:22">
      <c r="A523" s="445" t="s">
        <v>1008</v>
      </c>
      <c r="B523" s="452" t="s">
        <v>2791</v>
      </c>
      <c r="C523" s="452"/>
      <c r="D523" s="447">
        <v>0</v>
      </c>
      <c r="E523" s="448"/>
      <c r="F523" s="449"/>
      <c r="G523" s="450"/>
      <c r="H523" s="450"/>
      <c r="I523" s="450"/>
      <c r="J523" s="450"/>
      <c r="K523" s="450"/>
      <c r="L523" s="450"/>
      <c r="M523" s="450"/>
      <c r="N523" s="421"/>
      <c r="O523" s="421"/>
      <c r="P523" s="421"/>
      <c r="Q523" s="421"/>
      <c r="V523" s="456" t="e">
        <f>#REF!+D523</f>
        <v>#REF!</v>
      </c>
    </row>
    <row r="524" s="420" customFormat="1" ht="18.75" customHeight="1" spans="1:22">
      <c r="A524" s="445" t="s">
        <v>2792</v>
      </c>
      <c r="B524" s="451" t="s">
        <v>2153</v>
      </c>
      <c r="C524" s="451"/>
      <c r="D524" s="447">
        <v>0</v>
      </c>
      <c r="E524" s="448"/>
      <c r="F524" s="449"/>
      <c r="G524" s="450"/>
      <c r="H524" s="450"/>
      <c r="I524" s="450"/>
      <c r="J524" s="450"/>
      <c r="K524" s="450"/>
      <c r="L524" s="450"/>
      <c r="M524" s="450"/>
      <c r="N524" s="421"/>
      <c r="O524" s="421"/>
      <c r="P524" s="421"/>
      <c r="Q524" s="421"/>
      <c r="V524" s="456" t="e">
        <f>#REF!+D524</f>
        <v>#REF!</v>
      </c>
    </row>
    <row r="525" s="421" customFormat="1" ht="18.75" customHeight="1" spans="1:22">
      <c r="A525" s="453" t="s">
        <v>2793</v>
      </c>
      <c r="B525" s="416" t="s">
        <v>2155</v>
      </c>
      <c r="C525" s="416"/>
      <c r="D525" s="454">
        <v>0</v>
      </c>
      <c r="E525" s="455"/>
      <c r="F525" s="449"/>
      <c r="G525" s="450"/>
      <c r="H525" s="450"/>
      <c r="I525" s="450"/>
      <c r="J525" s="450"/>
      <c r="K525" s="450"/>
      <c r="L525" s="450"/>
      <c r="M525" s="450"/>
      <c r="V525" s="423" t="e">
        <f>#REF!+D525</f>
        <v>#REF!</v>
      </c>
    </row>
    <row r="526" s="420" customFormat="1" ht="18.75" customHeight="1" spans="1:22">
      <c r="A526" s="445" t="s">
        <v>1010</v>
      </c>
      <c r="B526" s="452" t="s">
        <v>2794</v>
      </c>
      <c r="C526" s="452" t="s">
        <v>2788</v>
      </c>
      <c r="D526" s="447">
        <v>233</v>
      </c>
      <c r="E526" s="448"/>
      <c r="F526" s="449"/>
      <c r="G526" s="450"/>
      <c r="H526" s="450"/>
      <c r="I526" s="450"/>
      <c r="J526" s="450"/>
      <c r="K526" s="450">
        <v>233</v>
      </c>
      <c r="L526" s="450"/>
      <c r="M526" s="450"/>
      <c r="N526" s="421"/>
      <c r="O526" s="421"/>
      <c r="P526" s="421"/>
      <c r="Q526" s="421"/>
      <c r="V526" s="456" t="e">
        <f>#REF!+D526</f>
        <v>#REF!</v>
      </c>
    </row>
    <row r="527" s="421" customFormat="1" ht="18.75" customHeight="1" spans="1:22">
      <c r="A527" s="453" t="s">
        <v>1012</v>
      </c>
      <c r="B527" s="416" t="s">
        <v>1013</v>
      </c>
      <c r="C527" s="416"/>
      <c r="D527" s="454">
        <v>0</v>
      </c>
      <c r="E527" s="455"/>
      <c r="F527" s="449"/>
      <c r="G527" s="450"/>
      <c r="H527" s="450"/>
      <c r="I527" s="450"/>
      <c r="J527" s="450"/>
      <c r="K527" s="450"/>
      <c r="L527" s="450"/>
      <c r="M527" s="450"/>
      <c r="V527" s="423" t="e">
        <f>#REF!+D527</f>
        <v>#REF!</v>
      </c>
    </row>
    <row r="528" s="421" customFormat="1" ht="18.75" customHeight="1" spans="1:22">
      <c r="A528" s="453" t="s">
        <v>1014</v>
      </c>
      <c r="B528" s="416" t="s">
        <v>95</v>
      </c>
      <c r="C528" s="416"/>
      <c r="D528" s="454">
        <v>0</v>
      </c>
      <c r="E528" s="455"/>
      <c r="F528" s="449"/>
      <c r="G528" s="450"/>
      <c r="H528" s="450"/>
      <c r="I528" s="450"/>
      <c r="J528" s="450"/>
      <c r="K528" s="450"/>
      <c r="L528" s="450"/>
      <c r="M528" s="450"/>
      <c r="V528" s="423" t="e">
        <f>#REF!+D528</f>
        <v>#REF!</v>
      </c>
    </row>
    <row r="529" s="421" customFormat="1" ht="18.75" customHeight="1" spans="1:22">
      <c r="A529" s="453" t="s">
        <v>1015</v>
      </c>
      <c r="B529" s="416" t="s">
        <v>97</v>
      </c>
      <c r="C529" s="416"/>
      <c r="D529" s="454">
        <v>0</v>
      </c>
      <c r="E529" s="455"/>
      <c r="F529" s="449"/>
      <c r="G529" s="450"/>
      <c r="H529" s="450"/>
      <c r="I529" s="450"/>
      <c r="J529" s="450"/>
      <c r="K529" s="450"/>
      <c r="L529" s="450"/>
      <c r="M529" s="450"/>
      <c r="V529" s="423" t="e">
        <f>#REF!+D529</f>
        <v>#REF!</v>
      </c>
    </row>
    <row r="530" s="421" customFormat="1" ht="18.75" customHeight="1" spans="1:22">
      <c r="A530" s="453" t="s">
        <v>1016</v>
      </c>
      <c r="B530" s="416" t="s">
        <v>99</v>
      </c>
      <c r="C530" s="416"/>
      <c r="D530" s="454">
        <v>0</v>
      </c>
      <c r="E530" s="455"/>
      <c r="F530" s="449"/>
      <c r="G530" s="450"/>
      <c r="H530" s="450"/>
      <c r="I530" s="450"/>
      <c r="J530" s="450"/>
      <c r="K530" s="450"/>
      <c r="L530" s="450"/>
      <c r="M530" s="450"/>
      <c r="V530" s="423" t="e">
        <f>#REF!+D530</f>
        <v>#REF!</v>
      </c>
    </row>
    <row r="531" s="421" customFormat="1" ht="18.75" customHeight="1" spans="1:22">
      <c r="A531" s="453" t="s">
        <v>1017</v>
      </c>
      <c r="B531" s="416" t="s">
        <v>1018</v>
      </c>
      <c r="C531" s="416"/>
      <c r="D531" s="454">
        <v>0</v>
      </c>
      <c r="E531" s="455"/>
      <c r="F531" s="449"/>
      <c r="G531" s="450"/>
      <c r="H531" s="450"/>
      <c r="I531" s="450"/>
      <c r="J531" s="450"/>
      <c r="K531" s="450"/>
      <c r="L531" s="450"/>
      <c r="M531" s="450"/>
      <c r="V531" s="423" t="e">
        <f>#REF!+D531</f>
        <v>#REF!</v>
      </c>
    </row>
    <row r="532" s="421" customFormat="1" ht="18.75" customHeight="1" spans="1:22">
      <c r="A532" s="453" t="s">
        <v>1019</v>
      </c>
      <c r="B532" s="416" t="s">
        <v>1020</v>
      </c>
      <c r="C532" s="416"/>
      <c r="D532" s="454">
        <v>0</v>
      </c>
      <c r="E532" s="455"/>
      <c r="F532" s="449"/>
      <c r="G532" s="450"/>
      <c r="H532" s="450"/>
      <c r="I532" s="450"/>
      <c r="J532" s="450"/>
      <c r="K532" s="450"/>
      <c r="L532" s="450"/>
      <c r="M532" s="450"/>
      <c r="V532" s="423" t="e">
        <f>#REF!+D532</f>
        <v>#REF!</v>
      </c>
    </row>
    <row r="533" s="421" customFormat="1" ht="18.75" customHeight="1" spans="1:22">
      <c r="A533" s="453" t="s">
        <v>1021</v>
      </c>
      <c r="B533" s="416" t="s">
        <v>1022</v>
      </c>
      <c r="C533" s="416"/>
      <c r="D533" s="454">
        <v>0</v>
      </c>
      <c r="E533" s="455"/>
      <c r="F533" s="449"/>
      <c r="G533" s="450"/>
      <c r="H533" s="450"/>
      <c r="I533" s="450"/>
      <c r="J533" s="450"/>
      <c r="K533" s="450"/>
      <c r="L533" s="450"/>
      <c r="M533" s="450"/>
      <c r="V533" s="423" t="e">
        <f>#REF!+D533</f>
        <v>#REF!</v>
      </c>
    </row>
    <row r="534" s="421" customFormat="1" ht="18.75" customHeight="1" spans="1:22">
      <c r="A534" s="453" t="s">
        <v>1023</v>
      </c>
      <c r="B534" s="416" t="s">
        <v>1024</v>
      </c>
      <c r="C534" s="416"/>
      <c r="D534" s="454">
        <v>0</v>
      </c>
      <c r="E534" s="455"/>
      <c r="F534" s="449"/>
      <c r="G534" s="450"/>
      <c r="H534" s="450"/>
      <c r="I534" s="450"/>
      <c r="J534" s="450"/>
      <c r="K534" s="450"/>
      <c r="L534" s="450"/>
      <c r="M534" s="450"/>
      <c r="V534" s="423" t="e">
        <f>#REF!+D534</f>
        <v>#REF!</v>
      </c>
    </row>
    <row r="535" s="420" customFormat="1" ht="18.75" customHeight="1" spans="1:22">
      <c r="A535" s="445" t="s">
        <v>1025</v>
      </c>
      <c r="B535" s="451" t="s">
        <v>1026</v>
      </c>
      <c r="C535" s="451"/>
      <c r="D535" s="447">
        <v>0</v>
      </c>
      <c r="E535" s="448"/>
      <c r="F535" s="449"/>
      <c r="G535" s="450"/>
      <c r="H535" s="450"/>
      <c r="I535" s="450"/>
      <c r="J535" s="450"/>
      <c r="K535" s="450"/>
      <c r="L535" s="450"/>
      <c r="M535" s="450"/>
      <c r="N535" s="421"/>
      <c r="O535" s="421"/>
      <c r="P535" s="421"/>
      <c r="Q535" s="421"/>
      <c r="V535" s="456" t="e">
        <f>#REF!+D535</f>
        <v>#REF!</v>
      </c>
    </row>
    <row r="536" s="420" customFormat="1" ht="18.75" customHeight="1" spans="1:22">
      <c r="A536" s="445" t="s">
        <v>1027</v>
      </c>
      <c r="B536" s="452" t="s">
        <v>95</v>
      </c>
      <c r="C536" s="452"/>
      <c r="D536" s="447">
        <v>0</v>
      </c>
      <c r="E536" s="448"/>
      <c r="F536" s="449"/>
      <c r="G536" s="450"/>
      <c r="H536" s="450"/>
      <c r="I536" s="450"/>
      <c r="J536" s="450"/>
      <c r="K536" s="450"/>
      <c r="L536" s="450"/>
      <c r="M536" s="450"/>
      <c r="N536" s="421"/>
      <c r="O536" s="421"/>
      <c r="P536" s="421"/>
      <c r="Q536" s="421"/>
      <c r="V536" s="456" t="e">
        <f>#REF!+D536</f>
        <v>#REF!</v>
      </c>
    </row>
    <row r="537" s="420" customFormat="1" ht="18.75" customHeight="1" spans="1:22">
      <c r="A537" s="445" t="s">
        <v>1028</v>
      </c>
      <c r="B537" s="452" t="s">
        <v>97</v>
      </c>
      <c r="C537" s="452"/>
      <c r="D537" s="447">
        <v>0</v>
      </c>
      <c r="E537" s="448"/>
      <c r="F537" s="449"/>
      <c r="G537" s="450"/>
      <c r="H537" s="450"/>
      <c r="I537" s="450"/>
      <c r="J537" s="450"/>
      <c r="K537" s="450"/>
      <c r="L537" s="450"/>
      <c r="M537" s="450"/>
      <c r="N537" s="421"/>
      <c r="O537" s="421"/>
      <c r="P537" s="421"/>
      <c r="Q537" s="421"/>
      <c r="V537" s="456" t="e">
        <f>#REF!+D537</f>
        <v>#REF!</v>
      </c>
    </row>
    <row r="538" s="420" customFormat="1" ht="18.75" customHeight="1" spans="1:22">
      <c r="A538" s="445" t="s">
        <v>1029</v>
      </c>
      <c r="B538" s="451" t="s">
        <v>99</v>
      </c>
      <c r="C538" s="451"/>
      <c r="D538" s="447">
        <v>0</v>
      </c>
      <c r="E538" s="448"/>
      <c r="F538" s="449"/>
      <c r="G538" s="450"/>
      <c r="H538" s="450"/>
      <c r="I538" s="450"/>
      <c r="J538" s="450"/>
      <c r="K538" s="450"/>
      <c r="L538" s="450"/>
      <c r="M538" s="450"/>
      <c r="N538" s="421"/>
      <c r="O538" s="421"/>
      <c r="P538" s="421"/>
      <c r="Q538" s="421"/>
      <c r="V538" s="456" t="e">
        <f>#REF!+D538</f>
        <v>#REF!</v>
      </c>
    </row>
    <row r="539" s="420" customFormat="1" ht="18.75" customHeight="1" spans="1:22">
      <c r="A539" s="445" t="s">
        <v>1030</v>
      </c>
      <c r="B539" s="452" t="s">
        <v>1031</v>
      </c>
      <c r="C539" s="452"/>
      <c r="D539" s="447">
        <v>0</v>
      </c>
      <c r="E539" s="448"/>
      <c r="F539" s="449"/>
      <c r="G539" s="450"/>
      <c r="H539" s="450"/>
      <c r="I539" s="450"/>
      <c r="J539" s="450"/>
      <c r="K539" s="450"/>
      <c r="L539" s="450"/>
      <c r="M539" s="450"/>
      <c r="N539" s="421"/>
      <c r="O539" s="421"/>
      <c r="P539" s="421"/>
      <c r="Q539" s="421"/>
      <c r="V539" s="456" t="e">
        <f>#REF!+D539</f>
        <v>#REF!</v>
      </c>
    </row>
    <row r="540" s="421" customFormat="1" ht="18.75" customHeight="1" spans="1:22">
      <c r="A540" s="453" t="s">
        <v>1032</v>
      </c>
      <c r="B540" s="416" t="s">
        <v>1033</v>
      </c>
      <c r="C540" s="416"/>
      <c r="D540" s="454">
        <v>0</v>
      </c>
      <c r="E540" s="455"/>
      <c r="F540" s="449"/>
      <c r="G540" s="450"/>
      <c r="H540" s="450"/>
      <c r="I540" s="450"/>
      <c r="J540" s="450"/>
      <c r="K540" s="450"/>
      <c r="L540" s="450"/>
      <c r="M540" s="450"/>
      <c r="V540" s="423" t="e">
        <f>#REF!+D540</f>
        <v>#REF!</v>
      </c>
    </row>
    <row r="541" s="421" customFormat="1" ht="18.75" customHeight="1" spans="1:22">
      <c r="A541" s="453" t="s">
        <v>1034</v>
      </c>
      <c r="B541" s="416" t="s">
        <v>1035</v>
      </c>
      <c r="C541" s="416"/>
      <c r="D541" s="454">
        <v>0</v>
      </c>
      <c r="E541" s="455"/>
      <c r="F541" s="449"/>
      <c r="G541" s="450"/>
      <c r="H541" s="450"/>
      <c r="I541" s="450"/>
      <c r="J541" s="450"/>
      <c r="K541" s="450"/>
      <c r="L541" s="450"/>
      <c r="M541" s="450"/>
      <c r="V541" s="423" t="e">
        <f>#REF!+D541</f>
        <v>#REF!</v>
      </c>
    </row>
    <row r="542" s="420" customFormat="1" ht="18.75" customHeight="1" spans="1:22">
      <c r="A542" s="445" t="s">
        <v>1036</v>
      </c>
      <c r="B542" s="452" t="s">
        <v>1037</v>
      </c>
      <c r="C542" s="452"/>
      <c r="D542" s="447">
        <v>0</v>
      </c>
      <c r="E542" s="448"/>
      <c r="F542" s="449"/>
      <c r="G542" s="450"/>
      <c r="H542" s="450"/>
      <c r="I542" s="450"/>
      <c r="J542" s="450"/>
      <c r="K542" s="450"/>
      <c r="L542" s="450"/>
      <c r="M542" s="450"/>
      <c r="N542" s="421"/>
      <c r="O542" s="421"/>
      <c r="P542" s="421"/>
      <c r="Q542" s="421"/>
      <c r="V542" s="456" t="e">
        <f>#REF!+D542</f>
        <v>#REF!</v>
      </c>
    </row>
    <row r="543" s="420" customFormat="1" ht="18.75" customHeight="1" spans="1:22">
      <c r="A543" s="445" t="s">
        <v>1038</v>
      </c>
      <c r="B543" s="446" t="s">
        <v>1039</v>
      </c>
      <c r="C543" s="446"/>
      <c r="D543" s="447">
        <v>0</v>
      </c>
      <c r="E543" s="448"/>
      <c r="F543" s="449"/>
      <c r="G543" s="450"/>
      <c r="H543" s="450"/>
      <c r="I543" s="450"/>
      <c r="J543" s="450"/>
      <c r="K543" s="450"/>
      <c r="L543" s="450"/>
      <c r="M543" s="450"/>
      <c r="N543" s="421"/>
      <c r="O543" s="421"/>
      <c r="P543" s="421"/>
      <c r="Q543" s="421"/>
      <c r="V543" s="456" t="e">
        <f>#REF!+D543</f>
        <v>#REF!</v>
      </c>
    </row>
    <row r="544" s="420" customFormat="1" ht="18.75" customHeight="1" spans="1:22">
      <c r="A544" s="445" t="s">
        <v>1040</v>
      </c>
      <c r="B544" s="451" t="s">
        <v>1041</v>
      </c>
      <c r="C544" s="451"/>
      <c r="D544" s="447">
        <v>0</v>
      </c>
      <c r="E544" s="448"/>
      <c r="F544" s="449"/>
      <c r="G544" s="450"/>
      <c r="H544" s="450"/>
      <c r="I544" s="450"/>
      <c r="J544" s="450"/>
      <c r="K544" s="450"/>
      <c r="L544" s="450"/>
      <c r="M544" s="450"/>
      <c r="N544" s="421"/>
      <c r="O544" s="421"/>
      <c r="P544" s="421"/>
      <c r="Q544" s="421"/>
      <c r="V544" s="456" t="e">
        <f>#REF!+D544</f>
        <v>#REF!</v>
      </c>
    </row>
    <row r="545" s="420" customFormat="1" ht="18.75" customHeight="1" spans="1:22">
      <c r="A545" s="445" t="s">
        <v>1042</v>
      </c>
      <c r="B545" s="452" t="s">
        <v>1043</v>
      </c>
      <c r="C545" s="452"/>
      <c r="D545" s="447">
        <v>0</v>
      </c>
      <c r="E545" s="448"/>
      <c r="F545" s="449"/>
      <c r="G545" s="450"/>
      <c r="H545" s="450"/>
      <c r="I545" s="450"/>
      <c r="J545" s="450"/>
      <c r="K545" s="450"/>
      <c r="L545" s="450"/>
      <c r="M545" s="450"/>
      <c r="N545" s="421"/>
      <c r="O545" s="421"/>
      <c r="P545" s="421"/>
      <c r="Q545" s="421"/>
      <c r="V545" s="456" t="e">
        <f>#REF!+D545</f>
        <v>#REF!</v>
      </c>
    </row>
    <row r="546" s="421" customFormat="1" ht="18.75" customHeight="1" spans="1:22">
      <c r="A546" s="453" t="s">
        <v>2795</v>
      </c>
      <c r="B546" s="416" t="s">
        <v>2796</v>
      </c>
      <c r="C546" s="416"/>
      <c r="D546" s="454">
        <v>0</v>
      </c>
      <c r="E546" s="455"/>
      <c r="F546" s="449"/>
      <c r="G546" s="450"/>
      <c r="H546" s="450"/>
      <c r="I546" s="450"/>
      <c r="J546" s="450"/>
      <c r="K546" s="450"/>
      <c r="L546" s="450"/>
      <c r="M546" s="450"/>
      <c r="V546" s="423" t="e">
        <f>#REF!+D546</f>
        <v>#REF!</v>
      </c>
    </row>
    <row r="547" s="421" customFormat="1" ht="18.75" customHeight="1" spans="1:22">
      <c r="A547" s="453" t="s">
        <v>2797</v>
      </c>
      <c r="B547" s="416" t="s">
        <v>95</v>
      </c>
      <c r="C547" s="416"/>
      <c r="D547" s="454">
        <v>0</v>
      </c>
      <c r="E547" s="455"/>
      <c r="F547" s="449"/>
      <c r="G547" s="450"/>
      <c r="H547" s="450"/>
      <c r="I547" s="450"/>
      <c r="J547" s="450"/>
      <c r="K547" s="450"/>
      <c r="L547" s="450"/>
      <c r="M547" s="450"/>
      <c r="V547" s="423" t="e">
        <f>#REF!+D547</f>
        <v>#REF!</v>
      </c>
    </row>
    <row r="548" s="420" customFormat="1" ht="18.75" customHeight="1" spans="1:22">
      <c r="A548" s="445" t="s">
        <v>2798</v>
      </c>
      <c r="B548" s="452" t="s">
        <v>97</v>
      </c>
      <c r="C548" s="452"/>
      <c r="D548" s="447">
        <v>0</v>
      </c>
      <c r="E548" s="448"/>
      <c r="F548" s="449"/>
      <c r="G548" s="450"/>
      <c r="H548" s="450"/>
      <c r="I548" s="450"/>
      <c r="J548" s="450"/>
      <c r="K548" s="450"/>
      <c r="L548" s="450"/>
      <c r="M548" s="450"/>
      <c r="N548" s="421"/>
      <c r="O548" s="421"/>
      <c r="P548" s="421"/>
      <c r="Q548" s="421"/>
      <c r="V548" s="456" t="e">
        <f>#REF!+D548</f>
        <v>#REF!</v>
      </c>
    </row>
    <row r="549" s="421" customFormat="1" ht="18.75" customHeight="1" spans="1:22">
      <c r="A549" s="453" t="s">
        <v>2799</v>
      </c>
      <c r="B549" s="416" t="s">
        <v>99</v>
      </c>
      <c r="C549" s="416"/>
      <c r="D549" s="454">
        <v>0</v>
      </c>
      <c r="E549" s="455"/>
      <c r="F549" s="449"/>
      <c r="G549" s="450"/>
      <c r="H549" s="450"/>
      <c r="I549" s="450"/>
      <c r="J549" s="450"/>
      <c r="K549" s="450"/>
      <c r="L549" s="450"/>
      <c r="M549" s="450"/>
      <c r="V549" s="423" t="e">
        <f>#REF!+D549</f>
        <v>#REF!</v>
      </c>
    </row>
    <row r="550" s="420" customFormat="1" ht="18.75" customHeight="1" spans="1:22">
      <c r="A550" s="445" t="s">
        <v>2800</v>
      </c>
      <c r="B550" s="452" t="s">
        <v>1056</v>
      </c>
      <c r="C550" s="452"/>
      <c r="D550" s="447">
        <v>0</v>
      </c>
      <c r="E550" s="448"/>
      <c r="F550" s="449"/>
      <c r="G550" s="450"/>
      <c r="H550" s="450"/>
      <c r="I550" s="450"/>
      <c r="J550" s="450"/>
      <c r="K550" s="450"/>
      <c r="L550" s="450"/>
      <c r="M550" s="450"/>
      <c r="N550" s="421"/>
      <c r="O550" s="421"/>
      <c r="P550" s="421"/>
      <c r="Q550" s="421"/>
      <c r="V550" s="456" t="e">
        <f>#REF!+D550</f>
        <v>#REF!</v>
      </c>
    </row>
    <row r="551" s="420" customFormat="1" ht="18.75" customHeight="1" spans="1:22">
      <c r="A551" s="445" t="s">
        <v>2801</v>
      </c>
      <c r="B551" s="452" t="s">
        <v>1058</v>
      </c>
      <c r="C551" s="452"/>
      <c r="D551" s="447">
        <v>0</v>
      </c>
      <c r="E551" s="448"/>
      <c r="F551" s="449"/>
      <c r="G551" s="450"/>
      <c r="H551" s="450"/>
      <c r="I551" s="450"/>
      <c r="J551" s="450"/>
      <c r="K551" s="450"/>
      <c r="L551" s="450"/>
      <c r="M551" s="450"/>
      <c r="N551" s="421"/>
      <c r="O551" s="421"/>
      <c r="P551" s="421"/>
      <c r="Q551" s="421"/>
      <c r="V551" s="456" t="e">
        <f>#REF!+D551</f>
        <v>#REF!</v>
      </c>
    </row>
    <row r="552" s="420" customFormat="1" ht="18.75" customHeight="1" spans="1:22">
      <c r="A552" s="445" t="s">
        <v>2802</v>
      </c>
      <c r="B552" s="452" t="s">
        <v>1060</v>
      </c>
      <c r="C552" s="452"/>
      <c r="D552" s="447">
        <v>0</v>
      </c>
      <c r="E552" s="448"/>
      <c r="F552" s="449"/>
      <c r="G552" s="450"/>
      <c r="H552" s="450"/>
      <c r="I552" s="450"/>
      <c r="J552" s="450"/>
      <c r="K552" s="450"/>
      <c r="L552" s="450"/>
      <c r="M552" s="450"/>
      <c r="N552" s="421"/>
      <c r="O552" s="421"/>
      <c r="P552" s="421"/>
      <c r="Q552" s="421"/>
      <c r="V552" s="456" t="e">
        <f>#REF!+D552</f>
        <v>#REF!</v>
      </c>
    </row>
    <row r="553" s="420" customFormat="1" ht="18.75" customHeight="1" spans="1:22">
      <c r="A553" s="445" t="s">
        <v>2803</v>
      </c>
      <c r="B553" s="452" t="s">
        <v>1054</v>
      </c>
      <c r="C553" s="452"/>
      <c r="D553" s="447">
        <v>0</v>
      </c>
      <c r="E553" s="448"/>
      <c r="F553" s="449"/>
      <c r="G553" s="450"/>
      <c r="H553" s="450"/>
      <c r="I553" s="450"/>
      <c r="J553" s="450"/>
      <c r="K553" s="450"/>
      <c r="L553" s="450"/>
      <c r="M553" s="450"/>
      <c r="N553" s="421"/>
      <c r="O553" s="421"/>
      <c r="P553" s="421"/>
      <c r="Q553" s="421"/>
      <c r="V553" s="456" t="e">
        <f>#REF!+D553</f>
        <v>#REF!</v>
      </c>
    </row>
    <row r="554" s="421" customFormat="1" ht="18.75" customHeight="1" spans="1:22">
      <c r="A554" s="453" t="s">
        <v>2804</v>
      </c>
      <c r="B554" s="416" t="s">
        <v>2805</v>
      </c>
      <c r="C554" s="416"/>
      <c r="D554" s="454">
        <v>0</v>
      </c>
      <c r="E554" s="455"/>
      <c r="F554" s="449"/>
      <c r="G554" s="450"/>
      <c r="H554" s="450"/>
      <c r="I554" s="450"/>
      <c r="J554" s="450"/>
      <c r="K554" s="450"/>
      <c r="L554" s="450"/>
      <c r="M554" s="450"/>
      <c r="V554" s="423" t="e">
        <f>#REF!+D554</f>
        <v>#REF!</v>
      </c>
    </row>
    <row r="555" s="420" customFormat="1" ht="18.75" customHeight="1" spans="1:22">
      <c r="A555" s="445" t="s">
        <v>2806</v>
      </c>
      <c r="B555" s="452" t="s">
        <v>2807</v>
      </c>
      <c r="C555" s="452"/>
      <c r="D555" s="447">
        <v>0</v>
      </c>
      <c r="E555" s="448"/>
      <c r="F555" s="449"/>
      <c r="G555" s="450"/>
      <c r="H555" s="450"/>
      <c r="I555" s="450"/>
      <c r="J555" s="450"/>
      <c r="K555" s="450"/>
      <c r="L555" s="450"/>
      <c r="M555" s="450"/>
      <c r="N555" s="421"/>
      <c r="O555" s="421"/>
      <c r="P555" s="421"/>
      <c r="Q555" s="421"/>
      <c r="V555" s="456" t="e">
        <f>#REF!+D555</f>
        <v>#REF!</v>
      </c>
    </row>
    <row r="556" s="420" customFormat="1" ht="18.75" customHeight="1" spans="1:22">
      <c r="A556" s="445" t="s">
        <v>2808</v>
      </c>
      <c r="B556" s="452" t="s">
        <v>95</v>
      </c>
      <c r="C556" s="452"/>
      <c r="D556" s="447">
        <v>0</v>
      </c>
      <c r="E556" s="448"/>
      <c r="F556" s="449"/>
      <c r="G556" s="450"/>
      <c r="H556" s="450"/>
      <c r="I556" s="450"/>
      <c r="J556" s="450"/>
      <c r="K556" s="450"/>
      <c r="L556" s="450"/>
      <c r="M556" s="450"/>
      <c r="N556" s="421"/>
      <c r="O556" s="421"/>
      <c r="P556" s="421"/>
      <c r="Q556" s="421"/>
      <c r="V556" s="456" t="e">
        <f>#REF!+D556</f>
        <v>#REF!</v>
      </c>
    </row>
    <row r="557" s="420" customFormat="1" ht="18.75" customHeight="1" spans="1:22">
      <c r="A557" s="445" t="s">
        <v>2809</v>
      </c>
      <c r="B557" s="452" t="s">
        <v>97</v>
      </c>
      <c r="C557" s="452"/>
      <c r="D557" s="447">
        <v>0</v>
      </c>
      <c r="E557" s="448"/>
      <c r="F557" s="449"/>
      <c r="G557" s="450"/>
      <c r="H557" s="450"/>
      <c r="I557" s="450"/>
      <c r="J557" s="450"/>
      <c r="K557" s="450"/>
      <c r="L557" s="450"/>
      <c r="M557" s="450"/>
      <c r="N557" s="421"/>
      <c r="O557" s="421"/>
      <c r="P557" s="421"/>
      <c r="Q557" s="421"/>
      <c r="V557" s="456" t="e">
        <f>#REF!+D557</f>
        <v>#REF!</v>
      </c>
    </row>
    <row r="558" s="420" customFormat="1" ht="18.75" customHeight="1" spans="1:22">
      <c r="A558" s="445" t="s">
        <v>2810</v>
      </c>
      <c r="B558" s="451" t="s">
        <v>99</v>
      </c>
      <c r="C558" s="451"/>
      <c r="D558" s="447">
        <v>0</v>
      </c>
      <c r="E558" s="448"/>
      <c r="F558" s="449"/>
      <c r="G558" s="450"/>
      <c r="H558" s="450"/>
      <c r="I558" s="450"/>
      <c r="J558" s="450"/>
      <c r="K558" s="450"/>
      <c r="L558" s="450"/>
      <c r="M558" s="450"/>
      <c r="N558" s="421"/>
      <c r="O558" s="421"/>
      <c r="P558" s="421"/>
      <c r="Q558" s="421"/>
      <c r="V558" s="456" t="e">
        <f>#REF!+D558</f>
        <v>#REF!</v>
      </c>
    </row>
    <row r="559" s="421" customFormat="1" ht="18.75" customHeight="1" spans="1:22">
      <c r="A559" s="453" t="s">
        <v>2811</v>
      </c>
      <c r="B559" s="416" t="s">
        <v>1050</v>
      </c>
      <c r="C559" s="416"/>
      <c r="D559" s="454">
        <v>0</v>
      </c>
      <c r="E559" s="455"/>
      <c r="F559" s="449"/>
      <c r="G559" s="450"/>
      <c r="H559" s="450"/>
      <c r="I559" s="450"/>
      <c r="J559" s="450"/>
      <c r="K559" s="450"/>
      <c r="L559" s="450"/>
      <c r="M559" s="450"/>
      <c r="V559" s="423" t="e">
        <f>#REF!+D559</f>
        <v>#REF!</v>
      </c>
    </row>
    <row r="560" s="421" customFormat="1" ht="18.75" customHeight="1" spans="1:22">
      <c r="A560" s="453" t="s">
        <v>2812</v>
      </c>
      <c r="B560" s="416" t="s">
        <v>1052</v>
      </c>
      <c r="C560" s="416"/>
      <c r="D560" s="454">
        <v>0</v>
      </c>
      <c r="E560" s="455"/>
      <c r="F560" s="449"/>
      <c r="G560" s="450"/>
      <c r="H560" s="450"/>
      <c r="I560" s="450"/>
      <c r="J560" s="450"/>
      <c r="K560" s="450"/>
      <c r="L560" s="450"/>
      <c r="M560" s="450"/>
      <c r="V560" s="423" t="e">
        <f>#REF!+D560</f>
        <v>#REF!</v>
      </c>
    </row>
    <row r="561" s="421" customFormat="1" ht="18.75" customHeight="1" spans="1:22">
      <c r="A561" s="453" t="s">
        <v>2813</v>
      </c>
      <c r="B561" s="416" t="s">
        <v>2814</v>
      </c>
      <c r="C561" s="416"/>
      <c r="D561" s="454">
        <v>0</v>
      </c>
      <c r="E561" s="455"/>
      <c r="F561" s="449"/>
      <c r="G561" s="450"/>
      <c r="H561" s="450"/>
      <c r="I561" s="450"/>
      <c r="J561" s="450"/>
      <c r="K561" s="450"/>
      <c r="L561" s="450"/>
      <c r="M561" s="450"/>
      <c r="V561" s="423" t="e">
        <f>#REF!+D561</f>
        <v>#REF!</v>
      </c>
    </row>
    <row r="562" s="420" customFormat="1" ht="18.75" customHeight="1" spans="1:22">
      <c r="A562" s="445" t="s">
        <v>1063</v>
      </c>
      <c r="B562" s="452" t="s">
        <v>1064</v>
      </c>
      <c r="C562" s="452"/>
      <c r="D562" s="447">
        <v>0</v>
      </c>
      <c r="E562" s="448"/>
      <c r="F562" s="449"/>
      <c r="G562" s="450"/>
      <c r="H562" s="450"/>
      <c r="I562" s="450"/>
      <c r="J562" s="450"/>
      <c r="K562" s="450"/>
      <c r="L562" s="450"/>
      <c r="M562" s="450"/>
      <c r="N562" s="421"/>
      <c r="O562" s="421"/>
      <c r="P562" s="421"/>
      <c r="Q562" s="421"/>
      <c r="V562" s="456" t="e">
        <f>#REF!+D562</f>
        <v>#REF!</v>
      </c>
    </row>
    <row r="563" s="420" customFormat="1" ht="18.75" customHeight="1" spans="1:22">
      <c r="A563" s="445" t="s">
        <v>1065</v>
      </c>
      <c r="B563" s="452" t="s">
        <v>1066</v>
      </c>
      <c r="C563" s="452"/>
      <c r="D563" s="447">
        <v>0</v>
      </c>
      <c r="E563" s="448"/>
      <c r="F563" s="449"/>
      <c r="G563" s="450"/>
      <c r="H563" s="450"/>
      <c r="I563" s="450"/>
      <c r="J563" s="450"/>
      <c r="K563" s="450"/>
      <c r="L563" s="450"/>
      <c r="M563" s="450"/>
      <c r="N563" s="421"/>
      <c r="O563" s="421"/>
      <c r="P563" s="421"/>
      <c r="Q563" s="421"/>
      <c r="V563" s="456" t="e">
        <f>#REF!+D563</f>
        <v>#REF!</v>
      </c>
    </row>
    <row r="564" s="421" customFormat="1" ht="18.75" customHeight="1" spans="1:22">
      <c r="A564" s="453" t="s">
        <v>1067</v>
      </c>
      <c r="B564" s="416" t="s">
        <v>1068</v>
      </c>
      <c r="C564" s="416"/>
      <c r="D564" s="454">
        <v>0</v>
      </c>
      <c r="E564" s="455"/>
      <c r="F564" s="449"/>
      <c r="G564" s="450"/>
      <c r="H564" s="450"/>
      <c r="I564" s="450"/>
      <c r="J564" s="450"/>
      <c r="K564" s="450"/>
      <c r="L564" s="450"/>
      <c r="M564" s="450"/>
      <c r="V564" s="423" t="e">
        <f>#REF!+D564</f>
        <v>#REF!</v>
      </c>
    </row>
    <row r="565" s="420" customFormat="1" ht="18.75" customHeight="1" spans="1:22">
      <c r="A565" s="445" t="s">
        <v>1069</v>
      </c>
      <c r="B565" s="452" t="s">
        <v>1064</v>
      </c>
      <c r="C565" s="452"/>
      <c r="D565" s="447">
        <v>0</v>
      </c>
      <c r="E565" s="448"/>
      <c r="F565" s="449"/>
      <c r="G565" s="450"/>
      <c r="H565" s="450"/>
      <c r="I565" s="450"/>
      <c r="J565" s="450"/>
      <c r="K565" s="450"/>
      <c r="L565" s="450"/>
      <c r="M565" s="450"/>
      <c r="N565" s="421"/>
      <c r="O565" s="421"/>
      <c r="P565" s="421"/>
      <c r="Q565" s="421"/>
      <c r="V565" s="456" t="e">
        <f>#REF!+D565</f>
        <v>#REF!</v>
      </c>
    </row>
    <row r="566" s="420" customFormat="1" ht="18.75" customHeight="1" spans="1:22">
      <c r="A566" s="445" t="s">
        <v>1070</v>
      </c>
      <c r="B566" s="451" t="s">
        <v>57</v>
      </c>
      <c r="C566" s="451" t="s">
        <v>2815</v>
      </c>
      <c r="D566" s="447">
        <v>2269</v>
      </c>
      <c r="E566" s="448"/>
      <c r="F566" s="449"/>
      <c r="G566" s="450"/>
      <c r="H566" s="450"/>
      <c r="I566" s="450"/>
      <c r="J566" s="450"/>
      <c r="K566" s="450">
        <v>2269</v>
      </c>
      <c r="L566" s="450"/>
      <c r="M566" s="450"/>
      <c r="N566" s="421"/>
      <c r="O566" s="421"/>
      <c r="P566" s="421"/>
      <c r="Q566" s="421"/>
      <c r="V566" s="456" t="e">
        <f>#REF!+D566</f>
        <v>#REF!</v>
      </c>
    </row>
    <row r="567" s="420" customFormat="1" ht="18.75" customHeight="1" spans="1:22">
      <c r="A567" s="445" t="s">
        <v>1071</v>
      </c>
      <c r="B567" s="452" t="s">
        <v>1072</v>
      </c>
      <c r="C567" s="452"/>
      <c r="D567" s="447">
        <v>0</v>
      </c>
      <c r="E567" s="448"/>
      <c r="F567" s="449"/>
      <c r="G567" s="450"/>
      <c r="H567" s="450"/>
      <c r="I567" s="450"/>
      <c r="J567" s="450"/>
      <c r="K567" s="450"/>
      <c r="L567" s="450"/>
      <c r="M567" s="450"/>
      <c r="N567" s="421"/>
      <c r="O567" s="421"/>
      <c r="P567" s="421"/>
      <c r="Q567" s="421"/>
      <c r="V567" s="456" t="e">
        <f>#REF!+D567</f>
        <v>#REF!</v>
      </c>
    </row>
    <row r="568" s="421" customFormat="1" ht="18.75" customHeight="1" spans="1:22">
      <c r="A568" s="453" t="s">
        <v>1073</v>
      </c>
      <c r="B568" s="416" t="s">
        <v>95</v>
      </c>
      <c r="C568" s="416"/>
      <c r="D568" s="454">
        <v>0</v>
      </c>
      <c r="E568" s="455"/>
      <c r="F568" s="449"/>
      <c r="G568" s="450"/>
      <c r="H568" s="450"/>
      <c r="I568" s="450"/>
      <c r="J568" s="450"/>
      <c r="K568" s="450"/>
      <c r="L568" s="450"/>
      <c r="M568" s="450"/>
      <c r="V568" s="423" t="e">
        <f>#REF!+D568</f>
        <v>#REF!</v>
      </c>
    </row>
    <row r="569" s="421" customFormat="1" ht="18.75" customHeight="1" spans="1:22">
      <c r="A569" s="453" t="s">
        <v>1074</v>
      </c>
      <c r="B569" s="416" t="s">
        <v>97</v>
      </c>
      <c r="C569" s="416"/>
      <c r="D569" s="454">
        <v>0</v>
      </c>
      <c r="E569" s="455"/>
      <c r="F569" s="449"/>
      <c r="G569" s="450"/>
      <c r="H569" s="450"/>
      <c r="I569" s="450"/>
      <c r="J569" s="450"/>
      <c r="K569" s="450"/>
      <c r="L569" s="450"/>
      <c r="M569" s="450"/>
      <c r="V569" s="423" t="e">
        <f>#REF!+D569</f>
        <v>#REF!</v>
      </c>
    </row>
    <row r="570" s="421" customFormat="1" ht="18.75" customHeight="1" spans="1:22">
      <c r="A570" s="453" t="s">
        <v>1075</v>
      </c>
      <c r="B570" s="416" t="s">
        <v>99</v>
      </c>
      <c r="C570" s="416"/>
      <c r="D570" s="454">
        <v>0</v>
      </c>
      <c r="E570" s="455"/>
      <c r="F570" s="449"/>
      <c r="G570" s="450"/>
      <c r="H570" s="450"/>
      <c r="I570" s="450"/>
      <c r="J570" s="450"/>
      <c r="K570" s="450"/>
      <c r="L570" s="450"/>
      <c r="M570" s="450"/>
      <c r="V570" s="423" t="e">
        <f>#REF!+D570</f>
        <v>#REF!</v>
      </c>
    </row>
    <row r="571" s="421" customFormat="1" ht="18.75" customHeight="1" spans="1:22">
      <c r="A571" s="453" t="s">
        <v>1076</v>
      </c>
      <c r="B571" s="416" t="s">
        <v>1077</v>
      </c>
      <c r="C571" s="416"/>
      <c r="D571" s="454">
        <v>0</v>
      </c>
      <c r="E571" s="455"/>
      <c r="F571" s="449"/>
      <c r="G571" s="450"/>
      <c r="H571" s="450"/>
      <c r="I571" s="450"/>
      <c r="J571" s="450"/>
      <c r="K571" s="450"/>
      <c r="L571" s="450"/>
      <c r="M571" s="450"/>
      <c r="V571" s="423" t="e">
        <f>#REF!+D571</f>
        <v>#REF!</v>
      </c>
    </row>
    <row r="572" s="420" customFormat="1" ht="18.75" customHeight="1" spans="1:22">
      <c r="A572" s="445" t="s">
        <v>1078</v>
      </c>
      <c r="B572" s="452" t="s">
        <v>1079</v>
      </c>
      <c r="C572" s="452"/>
      <c r="D572" s="447">
        <v>0</v>
      </c>
      <c r="E572" s="448"/>
      <c r="F572" s="449"/>
      <c r="G572" s="450"/>
      <c r="H572" s="450"/>
      <c r="I572" s="450"/>
      <c r="J572" s="450"/>
      <c r="K572" s="450"/>
      <c r="L572" s="450"/>
      <c r="M572" s="450"/>
      <c r="N572" s="421"/>
      <c r="O572" s="421"/>
      <c r="P572" s="421"/>
      <c r="Q572" s="421"/>
      <c r="V572" s="456" t="e">
        <f>#REF!+D572</f>
        <v>#REF!</v>
      </c>
    </row>
    <row r="573" s="420" customFormat="1" ht="18.75" customHeight="1" spans="1:22">
      <c r="A573" s="445" t="s">
        <v>1080</v>
      </c>
      <c r="B573" s="452" t="s">
        <v>1081</v>
      </c>
      <c r="C573" s="452"/>
      <c r="D573" s="447">
        <v>0</v>
      </c>
      <c r="E573" s="448"/>
      <c r="F573" s="449"/>
      <c r="G573" s="450"/>
      <c r="H573" s="450"/>
      <c r="I573" s="450"/>
      <c r="J573" s="450"/>
      <c r="K573" s="450"/>
      <c r="L573" s="450"/>
      <c r="M573" s="450"/>
      <c r="N573" s="421"/>
      <c r="O573" s="421"/>
      <c r="P573" s="421"/>
      <c r="Q573" s="421"/>
      <c r="V573" s="456" t="e">
        <f>#REF!+D573</f>
        <v>#REF!</v>
      </c>
    </row>
    <row r="574" s="420" customFormat="1" ht="18.75" customHeight="1" spans="1:22">
      <c r="A574" s="445" t="s">
        <v>1082</v>
      </c>
      <c r="B574" s="452" t="s">
        <v>1083</v>
      </c>
      <c r="C574" s="452"/>
      <c r="D574" s="447">
        <v>0</v>
      </c>
      <c r="E574" s="448"/>
      <c r="F574" s="449"/>
      <c r="G574" s="450"/>
      <c r="H574" s="450"/>
      <c r="I574" s="450"/>
      <c r="J574" s="450"/>
      <c r="K574" s="450"/>
      <c r="L574" s="450"/>
      <c r="M574" s="450"/>
      <c r="N574" s="421"/>
      <c r="O574" s="421"/>
      <c r="P574" s="421"/>
      <c r="Q574" s="421"/>
      <c r="V574" s="456" t="e">
        <f>#REF!+D574</f>
        <v>#REF!</v>
      </c>
    </row>
    <row r="575" s="421" customFormat="1" ht="18.75" customHeight="1" spans="1:22">
      <c r="A575" s="453" t="s">
        <v>1084</v>
      </c>
      <c r="B575" s="416" t="s">
        <v>200</v>
      </c>
      <c r="C575" s="416"/>
      <c r="D575" s="454">
        <v>0</v>
      </c>
      <c r="E575" s="455"/>
      <c r="F575" s="449"/>
      <c r="G575" s="450"/>
      <c r="H575" s="450"/>
      <c r="I575" s="450"/>
      <c r="J575" s="450"/>
      <c r="K575" s="450"/>
      <c r="L575" s="450"/>
      <c r="M575" s="450"/>
      <c r="V575" s="423" t="e">
        <f>#REF!+D575</f>
        <v>#REF!</v>
      </c>
    </row>
    <row r="576" s="420" customFormat="1" ht="18.75" customHeight="1" spans="1:22">
      <c r="A576" s="445" t="s">
        <v>1085</v>
      </c>
      <c r="B576" s="452" t="s">
        <v>1086</v>
      </c>
      <c r="C576" s="452"/>
      <c r="D576" s="447">
        <v>0</v>
      </c>
      <c r="E576" s="448"/>
      <c r="F576" s="449"/>
      <c r="G576" s="450"/>
      <c r="H576" s="450"/>
      <c r="I576" s="450"/>
      <c r="J576" s="450"/>
      <c r="K576" s="450"/>
      <c r="L576" s="450"/>
      <c r="M576" s="450"/>
      <c r="N576" s="421"/>
      <c r="O576" s="421"/>
      <c r="P576" s="421"/>
      <c r="Q576" s="421"/>
      <c r="V576" s="456" t="e">
        <f>#REF!+D576</f>
        <v>#REF!</v>
      </c>
    </row>
    <row r="577" s="420" customFormat="1" ht="18.75" customHeight="1" spans="1:22">
      <c r="A577" s="445" t="s">
        <v>1087</v>
      </c>
      <c r="B577" s="451" t="s">
        <v>1088</v>
      </c>
      <c r="C577" s="451"/>
      <c r="D577" s="447">
        <v>0</v>
      </c>
      <c r="E577" s="448"/>
      <c r="F577" s="449"/>
      <c r="G577" s="450"/>
      <c r="H577" s="450"/>
      <c r="I577" s="450"/>
      <c r="J577" s="450"/>
      <c r="K577" s="450"/>
      <c r="L577" s="450"/>
      <c r="M577" s="450"/>
      <c r="N577" s="421"/>
      <c r="O577" s="421"/>
      <c r="P577" s="421"/>
      <c r="Q577" s="421"/>
      <c r="V577" s="456" t="e">
        <f>#REF!+D577</f>
        <v>#REF!</v>
      </c>
    </row>
    <row r="578" s="421" customFormat="1" ht="18.75" customHeight="1" spans="1:22">
      <c r="A578" s="453" t="s">
        <v>1089</v>
      </c>
      <c r="B578" s="416" t="s">
        <v>1090</v>
      </c>
      <c r="C578" s="416"/>
      <c r="D578" s="454">
        <v>0</v>
      </c>
      <c r="E578" s="455"/>
      <c r="F578" s="449"/>
      <c r="G578" s="450"/>
      <c r="H578" s="450"/>
      <c r="I578" s="450"/>
      <c r="J578" s="450"/>
      <c r="K578" s="450"/>
      <c r="L578" s="450"/>
      <c r="M578" s="450"/>
      <c r="V578" s="423" t="e">
        <f>#REF!+D578</f>
        <v>#REF!</v>
      </c>
    </row>
    <row r="579" s="421" customFormat="1" ht="18.75" customHeight="1" spans="1:22">
      <c r="A579" s="453" t="s">
        <v>1091</v>
      </c>
      <c r="B579" s="416" t="s">
        <v>1092</v>
      </c>
      <c r="C579" s="416"/>
      <c r="D579" s="454">
        <v>0</v>
      </c>
      <c r="E579" s="455"/>
      <c r="F579" s="449"/>
      <c r="G579" s="450"/>
      <c r="H579" s="450"/>
      <c r="I579" s="450"/>
      <c r="J579" s="450"/>
      <c r="K579" s="450"/>
      <c r="L579" s="450"/>
      <c r="M579" s="450"/>
      <c r="V579" s="423" t="e">
        <f>#REF!+D579</f>
        <v>#REF!</v>
      </c>
    </row>
    <row r="580" s="421" customFormat="1" ht="18.75" customHeight="1" spans="1:22">
      <c r="A580" s="453" t="s">
        <v>1093</v>
      </c>
      <c r="B580" s="416" t="s">
        <v>1094</v>
      </c>
      <c r="C580" s="416"/>
      <c r="D580" s="454">
        <v>0</v>
      </c>
      <c r="E580" s="455"/>
      <c r="F580" s="449"/>
      <c r="G580" s="450"/>
      <c r="H580" s="450"/>
      <c r="I580" s="450"/>
      <c r="J580" s="450"/>
      <c r="K580" s="450"/>
      <c r="L580" s="450"/>
      <c r="M580" s="450"/>
      <c r="V580" s="423" t="e">
        <f>#REF!+D580</f>
        <v>#REF!</v>
      </c>
    </row>
    <row r="581" s="420" customFormat="1" ht="18.75" customHeight="1" spans="1:22">
      <c r="A581" s="445" t="s">
        <v>1095</v>
      </c>
      <c r="B581" s="452" t="s">
        <v>1096</v>
      </c>
      <c r="C581" s="452">
        <v>41</v>
      </c>
      <c r="D581" s="447">
        <v>40</v>
      </c>
      <c r="E581" s="448"/>
      <c r="F581" s="449"/>
      <c r="G581" s="450"/>
      <c r="H581" s="450"/>
      <c r="I581" s="450"/>
      <c r="J581" s="450"/>
      <c r="K581" s="450">
        <v>40</v>
      </c>
      <c r="L581" s="450"/>
      <c r="M581" s="450"/>
      <c r="N581" s="421"/>
      <c r="O581" s="421"/>
      <c r="P581" s="421"/>
      <c r="Q581" s="421"/>
      <c r="V581" s="456" t="e">
        <f>#REF!+D581</f>
        <v>#REF!</v>
      </c>
    </row>
    <row r="582" s="420" customFormat="1" ht="18.75" customHeight="1" spans="1:22">
      <c r="A582" s="445" t="s">
        <v>1097</v>
      </c>
      <c r="B582" s="452" t="s">
        <v>95</v>
      </c>
      <c r="C582" s="452">
        <v>0</v>
      </c>
      <c r="D582" s="447">
        <v>0</v>
      </c>
      <c r="E582" s="448"/>
      <c r="F582" s="449"/>
      <c r="G582" s="450"/>
      <c r="H582" s="450"/>
      <c r="I582" s="450"/>
      <c r="J582" s="450"/>
      <c r="K582" s="450"/>
      <c r="L582" s="450"/>
      <c r="M582" s="450"/>
      <c r="N582" s="421"/>
      <c r="O582" s="421"/>
      <c r="P582" s="421"/>
      <c r="Q582" s="421"/>
      <c r="V582" s="456" t="e">
        <f>#REF!+D582</f>
        <v>#REF!</v>
      </c>
    </row>
    <row r="583" s="421" customFormat="1" ht="18.75" customHeight="1" spans="1:22">
      <c r="A583" s="453" t="s">
        <v>1098</v>
      </c>
      <c r="B583" s="416" t="s">
        <v>97</v>
      </c>
      <c r="C583" s="416">
        <v>0</v>
      </c>
      <c r="D583" s="454">
        <v>0</v>
      </c>
      <c r="E583" s="455"/>
      <c r="F583" s="449"/>
      <c r="G583" s="450"/>
      <c r="H583" s="450"/>
      <c r="I583" s="450"/>
      <c r="J583" s="450"/>
      <c r="K583" s="450"/>
      <c r="L583" s="450"/>
      <c r="M583" s="450"/>
      <c r="V583" s="423" t="e">
        <f>#REF!+D583</f>
        <v>#REF!</v>
      </c>
    </row>
    <row r="584" s="421" customFormat="1" ht="18.75" customHeight="1" spans="1:22">
      <c r="A584" s="453" t="s">
        <v>1099</v>
      </c>
      <c r="B584" s="416" t="s">
        <v>99</v>
      </c>
      <c r="C584" s="416">
        <v>0</v>
      </c>
      <c r="D584" s="454">
        <v>0</v>
      </c>
      <c r="E584" s="455"/>
      <c r="F584" s="449"/>
      <c r="G584" s="450"/>
      <c r="H584" s="450"/>
      <c r="I584" s="450"/>
      <c r="J584" s="450"/>
      <c r="K584" s="450"/>
      <c r="L584" s="450"/>
      <c r="M584" s="450"/>
      <c r="V584" s="423" t="e">
        <f>#REF!+D584</f>
        <v>#REF!</v>
      </c>
    </row>
    <row r="585" s="421" customFormat="1" ht="18.75" customHeight="1" spans="1:22">
      <c r="A585" s="453" t="s">
        <v>1104</v>
      </c>
      <c r="B585" s="416" t="s">
        <v>1105</v>
      </c>
      <c r="C585" s="416">
        <v>0</v>
      </c>
      <c r="D585" s="454">
        <v>0</v>
      </c>
      <c r="E585" s="455"/>
      <c r="F585" s="449"/>
      <c r="G585" s="450"/>
      <c r="H585" s="450"/>
      <c r="I585" s="450"/>
      <c r="J585" s="450"/>
      <c r="K585" s="450"/>
      <c r="L585" s="450"/>
      <c r="M585" s="450"/>
      <c r="V585" s="423" t="e">
        <f>#REF!+D585</f>
        <v>#REF!</v>
      </c>
    </row>
    <row r="586" s="421" customFormat="1" ht="18.75" customHeight="1" spans="1:22">
      <c r="A586" s="453" t="s">
        <v>1106</v>
      </c>
      <c r="B586" s="416" t="s">
        <v>1107</v>
      </c>
      <c r="C586" s="416">
        <v>22</v>
      </c>
      <c r="D586" s="454">
        <v>0</v>
      </c>
      <c r="E586" s="455"/>
      <c r="F586" s="449"/>
      <c r="G586" s="450"/>
      <c r="H586" s="450"/>
      <c r="I586" s="450"/>
      <c r="J586" s="450"/>
      <c r="K586" s="450"/>
      <c r="L586" s="450"/>
      <c r="M586" s="450"/>
      <c r="V586" s="423" t="e">
        <f>#REF!+D586</f>
        <v>#REF!</v>
      </c>
    </row>
    <row r="587" s="420" customFormat="1" ht="18.75" customHeight="1" spans="1:22">
      <c r="A587" s="445" t="s">
        <v>1108</v>
      </c>
      <c r="B587" s="452" t="s">
        <v>1109</v>
      </c>
      <c r="C587" s="452">
        <v>0</v>
      </c>
      <c r="D587" s="447">
        <v>0</v>
      </c>
      <c r="E587" s="448"/>
      <c r="F587" s="449"/>
      <c r="G587" s="450"/>
      <c r="H587" s="450"/>
      <c r="I587" s="450"/>
      <c r="J587" s="450"/>
      <c r="K587" s="450"/>
      <c r="L587" s="450"/>
      <c r="M587" s="450"/>
      <c r="N587" s="421"/>
      <c r="O587" s="421"/>
      <c r="P587" s="421"/>
      <c r="Q587" s="421"/>
      <c r="V587" s="456" t="e">
        <f>#REF!+D587</f>
        <v>#REF!</v>
      </c>
    </row>
    <row r="588" s="420" customFormat="1" ht="18.75" customHeight="1" spans="1:22">
      <c r="A588" s="445" t="s">
        <v>1112</v>
      </c>
      <c r="B588" s="451" t="s">
        <v>1113</v>
      </c>
      <c r="C588" s="451" t="s">
        <v>2816</v>
      </c>
      <c r="D588" s="447">
        <v>40</v>
      </c>
      <c r="E588" s="448"/>
      <c r="F588" s="449"/>
      <c r="G588" s="450"/>
      <c r="H588" s="450"/>
      <c r="I588" s="450"/>
      <c r="J588" s="450"/>
      <c r="K588" s="450">
        <v>40</v>
      </c>
      <c r="L588" s="450"/>
      <c r="M588" s="450"/>
      <c r="N588" s="421"/>
      <c r="O588" s="421"/>
      <c r="P588" s="421"/>
      <c r="Q588" s="421"/>
      <c r="V588" s="456" t="e">
        <f>#REF!+D588</f>
        <v>#REF!</v>
      </c>
    </row>
    <row r="589" s="420" customFormat="1" ht="18.75" customHeight="1" spans="1:22">
      <c r="A589" s="445" t="s">
        <v>1114</v>
      </c>
      <c r="B589" s="452" t="s">
        <v>1115</v>
      </c>
      <c r="C589" s="452">
        <v>0</v>
      </c>
      <c r="D589" s="447">
        <v>0</v>
      </c>
      <c r="E589" s="448"/>
      <c r="F589" s="449"/>
      <c r="G589" s="450"/>
      <c r="H589" s="450"/>
      <c r="I589" s="450"/>
      <c r="J589" s="450"/>
      <c r="K589" s="450"/>
      <c r="L589" s="450"/>
      <c r="M589" s="450"/>
      <c r="N589" s="421"/>
      <c r="O589" s="421"/>
      <c r="P589" s="421"/>
      <c r="Q589" s="421"/>
      <c r="V589" s="456" t="e">
        <f>#REF!+D589</f>
        <v>#REF!</v>
      </c>
    </row>
    <row r="590" s="421" customFormat="1" ht="18.75" customHeight="1" spans="1:22">
      <c r="A590" s="453" t="s">
        <v>1116</v>
      </c>
      <c r="B590" s="416" t="s">
        <v>1117</v>
      </c>
      <c r="C590" s="416">
        <v>0</v>
      </c>
      <c r="D590" s="454">
        <v>0</v>
      </c>
      <c r="E590" s="455"/>
      <c r="F590" s="449"/>
      <c r="G590" s="450"/>
      <c r="H590" s="450"/>
      <c r="I590" s="450"/>
      <c r="J590" s="450"/>
      <c r="K590" s="450"/>
      <c r="L590" s="450"/>
      <c r="M590" s="450"/>
      <c r="V590" s="423" t="e">
        <f>#REF!+D590</f>
        <v>#REF!</v>
      </c>
    </row>
    <row r="591" s="420" customFormat="1" ht="18.75" customHeight="1" spans="1:22">
      <c r="A591" s="445" t="s">
        <v>1120</v>
      </c>
      <c r="B591" s="452" t="s">
        <v>1121</v>
      </c>
      <c r="C591" s="452">
        <v>490</v>
      </c>
      <c r="D591" s="447">
        <v>403</v>
      </c>
      <c r="E591" s="448"/>
      <c r="F591" s="449"/>
      <c r="G591" s="450"/>
      <c r="H591" s="450"/>
      <c r="I591" s="450"/>
      <c r="J591" s="450"/>
      <c r="K591" s="450">
        <v>403</v>
      </c>
      <c r="L591" s="450"/>
      <c r="M591" s="450"/>
      <c r="N591" s="421"/>
      <c r="O591" s="421"/>
      <c r="P591" s="421"/>
      <c r="Q591" s="421"/>
      <c r="V591" s="456" t="e">
        <f>#REF!+D591</f>
        <v>#REF!</v>
      </c>
    </row>
    <row r="592" s="420" customFormat="1" ht="18.75" customHeight="1" spans="1:22">
      <c r="A592" s="445" t="s">
        <v>1122</v>
      </c>
      <c r="B592" s="446" t="s">
        <v>1123</v>
      </c>
      <c r="C592" s="446">
        <v>0</v>
      </c>
      <c r="D592" s="447">
        <v>0</v>
      </c>
      <c r="E592" s="448"/>
      <c r="F592" s="449"/>
      <c r="G592" s="450"/>
      <c r="H592" s="450"/>
      <c r="I592" s="450"/>
      <c r="J592" s="450"/>
      <c r="K592" s="450"/>
      <c r="L592" s="450"/>
      <c r="M592" s="450"/>
      <c r="N592" s="421"/>
      <c r="O592" s="421"/>
      <c r="P592" s="421"/>
      <c r="Q592" s="421"/>
      <c r="V592" s="456" t="e">
        <f>#REF!+D592</f>
        <v>#REF!</v>
      </c>
    </row>
    <row r="593" s="420" customFormat="1" ht="18.75" customHeight="1" spans="1:22">
      <c r="A593" s="445" t="s">
        <v>1124</v>
      </c>
      <c r="B593" s="451" t="s">
        <v>1125</v>
      </c>
      <c r="C593" s="451">
        <v>0</v>
      </c>
      <c r="D593" s="447">
        <v>0</v>
      </c>
      <c r="E593" s="448"/>
      <c r="F593" s="449"/>
      <c r="G593" s="450"/>
      <c r="H593" s="450"/>
      <c r="I593" s="450"/>
      <c r="J593" s="450"/>
      <c r="K593" s="450"/>
      <c r="L593" s="450"/>
      <c r="M593" s="450"/>
      <c r="N593" s="421"/>
      <c r="O593" s="421"/>
      <c r="P593" s="421"/>
      <c r="Q593" s="421"/>
      <c r="V593" s="456" t="e">
        <f>#REF!+D593</f>
        <v>#REF!</v>
      </c>
    </row>
    <row r="594" s="420" customFormat="1" ht="18.75" customHeight="1" spans="1:22">
      <c r="A594" s="445" t="s">
        <v>1126</v>
      </c>
      <c r="B594" s="452" t="s">
        <v>1127</v>
      </c>
      <c r="C594" s="452">
        <v>0</v>
      </c>
      <c r="D594" s="447">
        <v>0</v>
      </c>
      <c r="E594" s="448"/>
      <c r="F594" s="449"/>
      <c r="G594" s="450"/>
      <c r="H594" s="450"/>
      <c r="I594" s="450"/>
      <c r="J594" s="450"/>
      <c r="K594" s="450"/>
      <c r="L594" s="450"/>
      <c r="M594" s="450"/>
      <c r="N594" s="421"/>
      <c r="O594" s="421"/>
      <c r="P594" s="421"/>
      <c r="Q594" s="421"/>
      <c r="V594" s="456" t="e">
        <f>#REF!+D594</f>
        <v>#REF!</v>
      </c>
    </row>
    <row r="595" s="420" customFormat="1" ht="18.75" customHeight="1" spans="1:22">
      <c r="A595" s="445" t="s">
        <v>1128</v>
      </c>
      <c r="B595" s="452" t="s">
        <v>1129</v>
      </c>
      <c r="C595" s="452">
        <v>0</v>
      </c>
      <c r="D595" s="447">
        <v>0</v>
      </c>
      <c r="E595" s="448"/>
      <c r="F595" s="449"/>
      <c r="G595" s="450"/>
      <c r="H595" s="450"/>
      <c r="I595" s="450"/>
      <c r="J595" s="450"/>
      <c r="K595" s="450"/>
      <c r="L595" s="450"/>
      <c r="M595" s="450"/>
      <c r="N595" s="421"/>
      <c r="O595" s="421"/>
      <c r="P595" s="421"/>
      <c r="Q595" s="421"/>
      <c r="V595" s="456" t="e">
        <f>#REF!+D595</f>
        <v>#REF!</v>
      </c>
    </row>
    <row r="596" s="421" customFormat="1" ht="18.75" customHeight="1" spans="1:22">
      <c r="A596" s="453" t="s">
        <v>1130</v>
      </c>
      <c r="B596" s="416" t="s">
        <v>1131</v>
      </c>
      <c r="C596" s="416">
        <v>395</v>
      </c>
      <c r="D596" s="454">
        <v>387</v>
      </c>
      <c r="E596" s="455"/>
      <c r="F596" s="449"/>
      <c r="G596" s="450"/>
      <c r="H596" s="450"/>
      <c r="I596" s="450"/>
      <c r="J596" s="450"/>
      <c r="K596" s="450">
        <v>387</v>
      </c>
      <c r="L596" s="450"/>
      <c r="M596" s="450"/>
      <c r="V596" s="423" t="e">
        <f>#REF!+D596</f>
        <v>#REF!</v>
      </c>
    </row>
    <row r="597" s="420" customFormat="1" ht="18.75" customHeight="1" spans="1:22">
      <c r="A597" s="445" t="s">
        <v>1132</v>
      </c>
      <c r="B597" s="452" t="s">
        <v>1133</v>
      </c>
      <c r="C597" s="452">
        <v>95</v>
      </c>
      <c r="D597" s="447">
        <v>0</v>
      </c>
      <c r="E597" s="448"/>
      <c r="F597" s="449"/>
      <c r="G597" s="450"/>
      <c r="H597" s="450"/>
      <c r="I597" s="450"/>
      <c r="J597" s="450"/>
      <c r="K597" s="450"/>
      <c r="L597" s="450"/>
      <c r="M597" s="450"/>
      <c r="N597" s="421"/>
      <c r="O597" s="421"/>
      <c r="P597" s="421"/>
      <c r="Q597" s="421"/>
      <c r="V597" s="456" t="e">
        <f>#REF!+D597</f>
        <v>#REF!</v>
      </c>
    </row>
    <row r="598" s="420" customFormat="1" ht="18.75" customHeight="1" spans="1:22">
      <c r="A598" s="445" t="s">
        <v>1134</v>
      </c>
      <c r="B598" s="452" t="s">
        <v>1135</v>
      </c>
      <c r="C598" s="452"/>
      <c r="D598" s="447">
        <v>16</v>
      </c>
      <c r="E598" s="448"/>
      <c r="F598" s="449"/>
      <c r="G598" s="450"/>
      <c r="H598" s="450"/>
      <c r="I598" s="450"/>
      <c r="J598" s="450"/>
      <c r="K598" s="450">
        <v>16</v>
      </c>
      <c r="L598" s="450"/>
      <c r="M598" s="450"/>
      <c r="N598" s="421"/>
      <c r="O598" s="421"/>
      <c r="P598" s="421"/>
      <c r="Q598" s="421"/>
      <c r="V598" s="456" t="e">
        <f>#REF!+D598</f>
        <v>#REF!</v>
      </c>
    </row>
    <row r="599" s="421" customFormat="1" ht="18.75" customHeight="1" spans="1:22">
      <c r="A599" s="453" t="s">
        <v>1136</v>
      </c>
      <c r="B599" s="416" t="s">
        <v>1137</v>
      </c>
      <c r="C599" s="416"/>
      <c r="D599" s="454">
        <v>0</v>
      </c>
      <c r="E599" s="455"/>
      <c r="F599" s="449"/>
      <c r="G599" s="450"/>
      <c r="H599" s="450"/>
      <c r="I599" s="450"/>
      <c r="J599" s="450"/>
      <c r="K599" s="450"/>
      <c r="L599" s="450"/>
      <c r="M599" s="450"/>
      <c r="V599" s="423" t="e">
        <f>#REF!+D599</f>
        <v>#REF!</v>
      </c>
    </row>
    <row r="600" s="420" customFormat="1" ht="18.75" customHeight="1" spans="1:22">
      <c r="A600" s="445" t="s">
        <v>1138</v>
      </c>
      <c r="B600" s="452" t="s">
        <v>1139</v>
      </c>
      <c r="C600" s="452"/>
      <c r="D600" s="447">
        <v>0</v>
      </c>
      <c r="E600" s="448"/>
      <c r="F600" s="449"/>
      <c r="G600" s="450"/>
      <c r="H600" s="450"/>
      <c r="I600" s="450"/>
      <c r="J600" s="450"/>
      <c r="K600" s="450"/>
      <c r="L600" s="450"/>
      <c r="M600" s="450"/>
      <c r="N600" s="421"/>
      <c r="O600" s="421"/>
      <c r="P600" s="421"/>
      <c r="Q600" s="421"/>
      <c r="V600" s="456" t="e">
        <f>#REF!+D600</f>
        <v>#REF!</v>
      </c>
    </row>
    <row r="601" s="420" customFormat="1" ht="18.75" customHeight="1" spans="1:22">
      <c r="A601" s="445" t="s">
        <v>1140</v>
      </c>
      <c r="B601" s="452" t="s">
        <v>1141</v>
      </c>
      <c r="C601" s="452"/>
      <c r="D601" s="447">
        <v>0</v>
      </c>
      <c r="E601" s="448"/>
      <c r="F601" s="449"/>
      <c r="G601" s="450"/>
      <c r="H601" s="450"/>
      <c r="I601" s="450"/>
      <c r="J601" s="450"/>
      <c r="K601" s="450"/>
      <c r="L601" s="450"/>
      <c r="M601" s="450"/>
      <c r="N601" s="421"/>
      <c r="O601" s="421"/>
      <c r="P601" s="421"/>
      <c r="Q601" s="421"/>
      <c r="V601" s="456" t="e">
        <f>#REF!+D601</f>
        <v>#REF!</v>
      </c>
    </row>
    <row r="602" s="420" customFormat="1" ht="18.75" customHeight="1" spans="1:22">
      <c r="A602" s="445" t="s">
        <v>1142</v>
      </c>
      <c r="B602" s="452" t="s">
        <v>1143</v>
      </c>
      <c r="C602" s="452"/>
      <c r="D602" s="447">
        <v>0</v>
      </c>
      <c r="E602" s="448"/>
      <c r="F602" s="449"/>
      <c r="G602" s="450"/>
      <c r="H602" s="450"/>
      <c r="I602" s="450"/>
      <c r="J602" s="450"/>
      <c r="K602" s="450"/>
      <c r="L602" s="450"/>
      <c r="M602" s="450"/>
      <c r="N602" s="421"/>
      <c r="O602" s="421"/>
      <c r="P602" s="421"/>
      <c r="Q602" s="421"/>
      <c r="V602" s="456" t="e">
        <f>#REF!+D602</f>
        <v>#REF!</v>
      </c>
    </row>
    <row r="603" s="420" customFormat="1" ht="18.75" customHeight="1" spans="1:22">
      <c r="A603" s="445" t="s">
        <v>1144</v>
      </c>
      <c r="B603" s="452" t="s">
        <v>1145</v>
      </c>
      <c r="C603" s="452"/>
      <c r="D603" s="447">
        <v>0</v>
      </c>
      <c r="E603" s="448"/>
      <c r="F603" s="449"/>
      <c r="G603" s="450"/>
      <c r="H603" s="450"/>
      <c r="I603" s="450"/>
      <c r="J603" s="450"/>
      <c r="K603" s="450"/>
      <c r="L603" s="450"/>
      <c r="M603" s="450"/>
      <c r="N603" s="421"/>
      <c r="O603" s="421"/>
      <c r="P603" s="421"/>
      <c r="Q603" s="421"/>
      <c r="V603" s="456" t="e">
        <f>#REF!+D603</f>
        <v>#REF!</v>
      </c>
    </row>
    <row r="604" s="420" customFormat="1" ht="18.75" customHeight="1" spans="1:22">
      <c r="A604" s="445" t="s">
        <v>1146</v>
      </c>
      <c r="B604" s="452" t="s">
        <v>1147</v>
      </c>
      <c r="C604" s="452" t="s">
        <v>2817</v>
      </c>
      <c r="D604" s="447">
        <v>13</v>
      </c>
      <c r="E604" s="448"/>
      <c r="F604" s="449"/>
      <c r="G604" s="450"/>
      <c r="H604" s="450"/>
      <c r="I604" s="450"/>
      <c r="J604" s="450"/>
      <c r="K604" s="450">
        <v>13</v>
      </c>
      <c r="L604" s="450"/>
      <c r="M604" s="450"/>
      <c r="N604" s="421"/>
      <c r="O604" s="421"/>
      <c r="P604" s="421"/>
      <c r="Q604" s="421"/>
      <c r="V604" s="456" t="e">
        <f>#REF!+D604</f>
        <v>#REF!</v>
      </c>
    </row>
    <row r="605" s="420" customFormat="1" ht="18.75" customHeight="1" spans="1:22">
      <c r="A605" s="445" t="s">
        <v>1148</v>
      </c>
      <c r="B605" s="452" t="s">
        <v>1149</v>
      </c>
      <c r="C605" s="452"/>
      <c r="D605" s="447">
        <v>0</v>
      </c>
      <c r="E605" s="448"/>
      <c r="F605" s="449"/>
      <c r="G605" s="450"/>
      <c r="H605" s="450"/>
      <c r="I605" s="450"/>
      <c r="J605" s="450"/>
      <c r="K605" s="450"/>
      <c r="L605" s="450"/>
      <c r="M605" s="450"/>
      <c r="N605" s="421"/>
      <c r="O605" s="421"/>
      <c r="P605" s="421"/>
      <c r="Q605" s="421"/>
      <c r="V605" s="456" t="e">
        <f>#REF!+D605</f>
        <v>#REF!</v>
      </c>
    </row>
    <row r="606" s="420" customFormat="1" ht="18.75" customHeight="1" spans="1:22">
      <c r="A606" s="445" t="s">
        <v>1150</v>
      </c>
      <c r="B606" s="452" t="s">
        <v>1151</v>
      </c>
      <c r="C606" s="452"/>
      <c r="D606" s="447">
        <v>0</v>
      </c>
      <c r="E606" s="448"/>
      <c r="F606" s="449"/>
      <c r="G606" s="450"/>
      <c r="H606" s="450"/>
      <c r="I606" s="450"/>
      <c r="J606" s="450"/>
      <c r="K606" s="450"/>
      <c r="L606" s="450"/>
      <c r="M606" s="450"/>
      <c r="N606" s="421"/>
      <c r="O606" s="421"/>
      <c r="P606" s="421"/>
      <c r="Q606" s="421"/>
      <c r="V606" s="456" t="e">
        <f>#REF!+D606</f>
        <v>#REF!</v>
      </c>
    </row>
    <row r="607" s="420" customFormat="1" ht="18.75" customHeight="1" spans="1:22">
      <c r="A607" s="445" t="s">
        <v>1152</v>
      </c>
      <c r="B607" s="451" t="s">
        <v>1153</v>
      </c>
      <c r="C607" s="451"/>
      <c r="D607" s="447">
        <v>0</v>
      </c>
      <c r="E607" s="448"/>
      <c r="F607" s="449"/>
      <c r="G607" s="450"/>
      <c r="H607" s="450"/>
      <c r="I607" s="450"/>
      <c r="J607" s="450"/>
      <c r="K607" s="450"/>
      <c r="L607" s="450"/>
      <c r="M607" s="450"/>
      <c r="N607" s="421"/>
      <c r="O607" s="421"/>
      <c r="P607" s="421"/>
      <c r="Q607" s="421"/>
      <c r="V607" s="456" t="e">
        <f>#REF!+D607</f>
        <v>#REF!</v>
      </c>
    </row>
    <row r="608" s="420" customFormat="1" ht="18.75" customHeight="1" spans="1:22">
      <c r="A608" s="445" t="s">
        <v>1154</v>
      </c>
      <c r="B608" s="452" t="s">
        <v>1155</v>
      </c>
      <c r="C608" s="452"/>
      <c r="D608" s="447">
        <v>0</v>
      </c>
      <c r="E608" s="448"/>
      <c r="F608" s="449"/>
      <c r="G608" s="450"/>
      <c r="H608" s="450"/>
      <c r="I608" s="450"/>
      <c r="J608" s="450"/>
      <c r="K608" s="450"/>
      <c r="L608" s="450"/>
      <c r="M608" s="450"/>
      <c r="N608" s="421"/>
      <c r="O608" s="421"/>
      <c r="P608" s="421"/>
      <c r="Q608" s="421"/>
      <c r="V608" s="456" t="e">
        <f>#REF!+D608</f>
        <v>#REF!</v>
      </c>
    </row>
    <row r="609" s="420" customFormat="1" ht="18.75" customHeight="1" spans="1:22">
      <c r="A609" s="445" t="s">
        <v>1156</v>
      </c>
      <c r="B609" s="452" t="s">
        <v>1157</v>
      </c>
      <c r="C609" s="452"/>
      <c r="D609" s="447">
        <v>0</v>
      </c>
      <c r="E609" s="448"/>
      <c r="F609" s="449"/>
      <c r="G609" s="450"/>
      <c r="H609" s="450"/>
      <c r="I609" s="450"/>
      <c r="J609" s="450"/>
      <c r="K609" s="450"/>
      <c r="L609" s="450"/>
      <c r="M609" s="450"/>
      <c r="N609" s="421"/>
      <c r="O609" s="421"/>
      <c r="P609" s="421"/>
      <c r="Q609" s="421"/>
      <c r="V609" s="456" t="e">
        <f>#REF!+D609</f>
        <v>#REF!</v>
      </c>
    </row>
    <row r="610" s="421" customFormat="1" ht="18.75" customHeight="1" spans="1:22">
      <c r="A610" s="453" t="s">
        <v>1158</v>
      </c>
      <c r="B610" s="416" t="s">
        <v>1159</v>
      </c>
      <c r="C610" s="416"/>
      <c r="D610" s="454">
        <v>0</v>
      </c>
      <c r="E610" s="455"/>
      <c r="F610" s="449"/>
      <c r="G610" s="450"/>
      <c r="H610" s="450"/>
      <c r="I610" s="450"/>
      <c r="J610" s="450"/>
      <c r="K610" s="450"/>
      <c r="L610" s="450"/>
      <c r="M610" s="450"/>
      <c r="V610" s="423" t="e">
        <f>#REF!+D610</f>
        <v>#REF!</v>
      </c>
    </row>
    <row r="611" s="420" customFormat="1" ht="18.75" customHeight="1" spans="1:22">
      <c r="A611" s="445" t="s">
        <v>1160</v>
      </c>
      <c r="B611" s="452" t="s">
        <v>1161</v>
      </c>
      <c r="C611" s="452"/>
      <c r="D611" s="447">
        <v>0</v>
      </c>
      <c r="E611" s="448"/>
      <c r="F611" s="449"/>
      <c r="G611" s="450"/>
      <c r="H611" s="450"/>
      <c r="I611" s="450"/>
      <c r="J611" s="450"/>
      <c r="K611" s="450"/>
      <c r="L611" s="450"/>
      <c r="M611" s="450"/>
      <c r="N611" s="421"/>
      <c r="O611" s="421"/>
      <c r="P611" s="421"/>
      <c r="Q611" s="421"/>
      <c r="V611" s="456" t="e">
        <f>#REF!+D611</f>
        <v>#REF!</v>
      </c>
    </row>
    <row r="612" s="420" customFormat="1" ht="18.75" customHeight="1" spans="1:22">
      <c r="A612" s="445" t="s">
        <v>1162</v>
      </c>
      <c r="B612" s="452" t="s">
        <v>1163</v>
      </c>
      <c r="C612" s="452"/>
      <c r="D612" s="447">
        <v>0</v>
      </c>
      <c r="E612" s="448"/>
      <c r="F612" s="449"/>
      <c r="G612" s="450"/>
      <c r="H612" s="450"/>
      <c r="I612" s="450"/>
      <c r="J612" s="450"/>
      <c r="K612" s="450"/>
      <c r="L612" s="450"/>
      <c r="M612" s="450"/>
      <c r="N612" s="421"/>
      <c r="O612" s="421"/>
      <c r="P612" s="421"/>
      <c r="Q612" s="421"/>
      <c r="V612" s="456" t="e">
        <f>#REF!+D612</f>
        <v>#REF!</v>
      </c>
    </row>
    <row r="613" s="421" customFormat="1" ht="18.75" customHeight="1" spans="1:22">
      <c r="A613" s="453" t="s">
        <v>1164</v>
      </c>
      <c r="B613" s="416" t="s">
        <v>1165</v>
      </c>
      <c r="C613" s="416" t="s">
        <v>2817</v>
      </c>
      <c r="D613" s="454">
        <v>13</v>
      </c>
      <c r="E613" s="455"/>
      <c r="F613" s="449"/>
      <c r="G613" s="450"/>
      <c r="H613" s="450"/>
      <c r="I613" s="450"/>
      <c r="J613" s="450"/>
      <c r="K613" s="450">
        <v>13</v>
      </c>
      <c r="L613" s="450"/>
      <c r="M613" s="450"/>
      <c r="V613" s="423" t="e">
        <f>#REF!+D613</f>
        <v>#REF!</v>
      </c>
    </row>
    <row r="614" s="420" customFormat="1" ht="18.75" customHeight="1" spans="1:22">
      <c r="A614" s="445" t="s">
        <v>1166</v>
      </c>
      <c r="B614" s="452" t="s">
        <v>1167</v>
      </c>
      <c r="C614" s="452" t="s">
        <v>2818</v>
      </c>
      <c r="D614" s="447">
        <v>336</v>
      </c>
      <c r="E614" s="448"/>
      <c r="F614" s="449"/>
      <c r="G614" s="450"/>
      <c r="H614" s="450"/>
      <c r="I614" s="450"/>
      <c r="J614" s="450"/>
      <c r="K614" s="450">
        <v>336</v>
      </c>
      <c r="L614" s="450"/>
      <c r="M614" s="450"/>
      <c r="N614" s="421"/>
      <c r="O614" s="421"/>
      <c r="P614" s="421"/>
      <c r="Q614" s="421"/>
      <c r="V614" s="456" t="e">
        <f>#REF!+D614</f>
        <v>#REF!</v>
      </c>
    </row>
    <row r="615" s="420" customFormat="1" ht="18.75" customHeight="1" spans="1:22">
      <c r="A615" s="445" t="s">
        <v>1168</v>
      </c>
      <c r="B615" s="452" t="s">
        <v>1169</v>
      </c>
      <c r="C615" s="452">
        <v>2</v>
      </c>
      <c r="D615" s="447">
        <v>3</v>
      </c>
      <c r="E615" s="448"/>
      <c r="F615" s="449"/>
      <c r="G615" s="450"/>
      <c r="H615" s="450"/>
      <c r="I615" s="450"/>
      <c r="J615" s="450"/>
      <c r="K615" s="450">
        <v>3</v>
      </c>
      <c r="L615" s="450"/>
      <c r="M615" s="450"/>
      <c r="N615" s="421"/>
      <c r="O615" s="421"/>
      <c r="P615" s="421"/>
      <c r="Q615" s="421"/>
      <c r="V615" s="456" t="e">
        <f>#REF!+D615</f>
        <v>#REF!</v>
      </c>
    </row>
    <row r="616" s="420" customFormat="1" ht="18.75" customHeight="1" spans="1:22">
      <c r="A616" s="445" t="s">
        <v>1170</v>
      </c>
      <c r="B616" s="452" t="s">
        <v>1171</v>
      </c>
      <c r="C616" s="452">
        <v>1</v>
      </c>
      <c r="D616" s="447">
        <v>1</v>
      </c>
      <c r="E616" s="448"/>
      <c r="F616" s="449"/>
      <c r="G616" s="450"/>
      <c r="H616" s="450"/>
      <c r="I616" s="450"/>
      <c r="J616" s="450"/>
      <c r="K616" s="450">
        <v>1</v>
      </c>
      <c r="L616" s="450"/>
      <c r="M616" s="450"/>
      <c r="N616" s="421"/>
      <c r="O616" s="421"/>
      <c r="P616" s="421"/>
      <c r="Q616" s="421"/>
      <c r="V616" s="456" t="e">
        <f>#REF!+D616</f>
        <v>#REF!</v>
      </c>
    </row>
    <row r="617" s="420" customFormat="1" ht="18.75" customHeight="1" spans="1:22">
      <c r="A617" s="445" t="s">
        <v>1172</v>
      </c>
      <c r="B617" s="452" t="s">
        <v>1173</v>
      </c>
      <c r="C617" s="452">
        <v>10</v>
      </c>
      <c r="D617" s="447">
        <v>17</v>
      </c>
      <c r="E617" s="448"/>
      <c r="F617" s="449"/>
      <c r="G617" s="450"/>
      <c r="H617" s="450"/>
      <c r="I617" s="450"/>
      <c r="J617" s="450"/>
      <c r="K617" s="450">
        <v>17</v>
      </c>
      <c r="L617" s="450"/>
      <c r="M617" s="450"/>
      <c r="N617" s="421"/>
      <c r="O617" s="421"/>
      <c r="P617" s="421"/>
      <c r="Q617" s="421"/>
      <c r="V617" s="456" t="e">
        <f>#REF!+D617</f>
        <v>#REF!</v>
      </c>
    </row>
    <row r="618" s="421" customFormat="1" ht="18.75" customHeight="1" spans="1:22">
      <c r="A618" s="453" t="s">
        <v>1174</v>
      </c>
      <c r="B618" s="416" t="s">
        <v>1175</v>
      </c>
      <c r="C618" s="416">
        <v>0</v>
      </c>
      <c r="D618" s="454">
        <v>0</v>
      </c>
      <c r="E618" s="455"/>
      <c r="F618" s="449"/>
      <c r="G618" s="450"/>
      <c r="H618" s="450"/>
      <c r="I618" s="450"/>
      <c r="J618" s="450"/>
      <c r="K618" s="450"/>
      <c r="L618" s="450"/>
      <c r="M618" s="450"/>
      <c r="V618" s="423" t="e">
        <f>#REF!+D618</f>
        <v>#REF!</v>
      </c>
    </row>
    <row r="619" s="421" customFormat="1" ht="18.75" customHeight="1" spans="1:22">
      <c r="A619" s="453" t="s">
        <v>1176</v>
      </c>
      <c r="B619" s="416" t="s">
        <v>1177</v>
      </c>
      <c r="C619" s="416">
        <v>192</v>
      </c>
      <c r="D619" s="454">
        <v>267</v>
      </c>
      <c r="E619" s="455"/>
      <c r="F619" s="449"/>
      <c r="G619" s="450"/>
      <c r="H619" s="450"/>
      <c r="I619" s="450"/>
      <c r="J619" s="450"/>
      <c r="K619" s="450">
        <v>267</v>
      </c>
      <c r="L619" s="450"/>
      <c r="M619" s="450"/>
      <c r="V619" s="423" t="e">
        <f>#REF!+D619</f>
        <v>#REF!</v>
      </c>
    </row>
    <row r="620" s="421" customFormat="1" ht="18.75" customHeight="1" spans="1:22">
      <c r="A620" s="453" t="s">
        <v>1178</v>
      </c>
      <c r="B620" s="416" t="s">
        <v>1179</v>
      </c>
      <c r="C620" s="416">
        <v>0</v>
      </c>
      <c r="D620" s="454">
        <v>0</v>
      </c>
      <c r="E620" s="455"/>
      <c r="F620" s="449"/>
      <c r="G620" s="450"/>
      <c r="H620" s="450"/>
      <c r="I620" s="450"/>
      <c r="J620" s="450"/>
      <c r="K620" s="450"/>
      <c r="L620" s="450"/>
      <c r="M620" s="450"/>
      <c r="V620" s="423" t="e">
        <f>#REF!+D620</f>
        <v>#REF!</v>
      </c>
    </row>
    <row r="621" s="420" customFormat="1" ht="18.75" customHeight="1" spans="1:22">
      <c r="A621" s="445" t="s">
        <v>1180</v>
      </c>
      <c r="B621" s="451" t="s">
        <v>1181</v>
      </c>
      <c r="C621" s="451">
        <v>52</v>
      </c>
      <c r="D621" s="447">
        <v>48</v>
      </c>
      <c r="E621" s="448"/>
      <c r="F621" s="449"/>
      <c r="G621" s="450"/>
      <c r="H621" s="450"/>
      <c r="I621" s="450"/>
      <c r="J621" s="450"/>
      <c r="K621" s="450">
        <v>48</v>
      </c>
      <c r="L621" s="450"/>
      <c r="M621" s="450"/>
      <c r="N621" s="421"/>
      <c r="O621" s="421"/>
      <c r="P621" s="421"/>
      <c r="Q621" s="421"/>
      <c r="V621" s="456" t="e">
        <f>#REF!+D621</f>
        <v>#REF!</v>
      </c>
    </row>
    <row r="622" s="420" customFormat="1" ht="18.75" customHeight="1" spans="1:22">
      <c r="A622" s="445" t="s">
        <v>1182</v>
      </c>
      <c r="B622" s="452" t="s">
        <v>1183</v>
      </c>
      <c r="C622" s="452" t="s">
        <v>2819</v>
      </c>
      <c r="D622" s="447">
        <v>9</v>
      </c>
      <c r="E622" s="448"/>
      <c r="F622" s="449"/>
      <c r="G622" s="450"/>
      <c r="H622" s="450"/>
      <c r="I622" s="450"/>
      <c r="J622" s="450"/>
      <c r="K622" s="450">
        <v>9</v>
      </c>
      <c r="L622" s="450"/>
      <c r="M622" s="450"/>
      <c r="N622" s="421"/>
      <c r="O622" s="421"/>
      <c r="P622" s="421"/>
      <c r="Q622" s="421"/>
      <c r="V622" s="456" t="e">
        <f>#REF!+D622</f>
        <v>#REF!</v>
      </c>
    </row>
    <row r="623" s="420" customFormat="1" ht="18.75" customHeight="1" spans="1:22">
      <c r="A623" s="445" t="s">
        <v>1184</v>
      </c>
      <c r="B623" s="452" t="s">
        <v>1185</v>
      </c>
      <c r="C623" s="452" t="s">
        <v>2819</v>
      </c>
      <c r="D623" s="447">
        <v>9</v>
      </c>
      <c r="E623" s="448"/>
      <c r="F623" s="449"/>
      <c r="G623" s="450"/>
      <c r="H623" s="450"/>
      <c r="I623" s="450"/>
      <c r="J623" s="450"/>
      <c r="K623" s="450">
        <v>9</v>
      </c>
      <c r="L623" s="450"/>
      <c r="M623" s="450"/>
      <c r="N623" s="421"/>
      <c r="O623" s="421"/>
      <c r="P623" s="421"/>
      <c r="Q623" s="421"/>
      <c r="V623" s="456" t="e">
        <f>#REF!+D623</f>
        <v>#REF!</v>
      </c>
    </row>
    <row r="624" s="421" customFormat="1" ht="18.75" customHeight="1" spans="1:22">
      <c r="A624" s="453" t="s">
        <v>1186</v>
      </c>
      <c r="B624" s="416" t="s">
        <v>1187</v>
      </c>
      <c r="C624" s="416"/>
      <c r="D624" s="454">
        <v>0</v>
      </c>
      <c r="E624" s="455"/>
      <c r="F624" s="449"/>
      <c r="G624" s="450"/>
      <c r="H624" s="450"/>
      <c r="I624" s="450"/>
      <c r="J624" s="450"/>
      <c r="K624" s="450"/>
      <c r="L624" s="450"/>
      <c r="M624" s="450"/>
      <c r="V624" s="423" t="e">
        <f>#REF!+D624</f>
        <v>#REF!</v>
      </c>
    </row>
    <row r="625" s="421" customFormat="1" ht="18.75" customHeight="1" spans="1:22">
      <c r="A625" s="453" t="s">
        <v>1188</v>
      </c>
      <c r="B625" s="416" t="s">
        <v>1189</v>
      </c>
      <c r="C625" s="416"/>
      <c r="D625" s="454">
        <v>0</v>
      </c>
      <c r="E625" s="455"/>
      <c r="F625" s="449"/>
      <c r="G625" s="450"/>
      <c r="H625" s="450"/>
      <c r="I625" s="450"/>
      <c r="J625" s="450"/>
      <c r="K625" s="450"/>
      <c r="L625" s="450"/>
      <c r="M625" s="450"/>
      <c r="V625" s="423" t="e">
        <f>#REF!+D625</f>
        <v>#REF!</v>
      </c>
    </row>
    <row r="626" s="420" customFormat="1" ht="18.75" customHeight="1" spans="1:22">
      <c r="A626" s="445" t="s">
        <v>1190</v>
      </c>
      <c r="B626" s="452" t="s">
        <v>1191</v>
      </c>
      <c r="C626" s="452"/>
      <c r="D626" s="447">
        <v>0</v>
      </c>
      <c r="E626" s="448"/>
      <c r="F626" s="449"/>
      <c r="G626" s="450"/>
      <c r="H626" s="450"/>
      <c r="I626" s="450"/>
      <c r="J626" s="450"/>
      <c r="K626" s="450"/>
      <c r="L626" s="450"/>
      <c r="M626" s="450"/>
      <c r="N626" s="421"/>
      <c r="O626" s="421"/>
      <c r="P626" s="421"/>
      <c r="Q626" s="421"/>
      <c r="V626" s="456" t="e">
        <f>#REF!+D626</f>
        <v>#REF!</v>
      </c>
    </row>
    <row r="627" s="420" customFormat="1" ht="18.75" customHeight="1" spans="1:22">
      <c r="A627" s="445" t="s">
        <v>2820</v>
      </c>
      <c r="B627" s="452" t="s">
        <v>263</v>
      </c>
      <c r="C627" s="452"/>
      <c r="D627" s="447">
        <v>0</v>
      </c>
      <c r="E627" s="448"/>
      <c r="F627" s="449"/>
      <c r="G627" s="450"/>
      <c r="H627" s="450"/>
      <c r="I627" s="450"/>
      <c r="J627" s="450"/>
      <c r="K627" s="450"/>
      <c r="L627" s="450"/>
      <c r="M627" s="450"/>
      <c r="N627" s="421"/>
      <c r="O627" s="421"/>
      <c r="P627" s="421"/>
      <c r="Q627" s="421"/>
      <c r="V627" s="456" t="e">
        <f>#REF!+D627</f>
        <v>#REF!</v>
      </c>
    </row>
    <row r="628" s="420" customFormat="1" ht="18.75" customHeight="1" spans="1:22">
      <c r="A628" s="445" t="s">
        <v>1192</v>
      </c>
      <c r="B628" s="452" t="s">
        <v>1193</v>
      </c>
      <c r="C628" s="452"/>
      <c r="D628" s="447">
        <v>0</v>
      </c>
      <c r="E628" s="448"/>
      <c r="F628" s="449"/>
      <c r="G628" s="450"/>
      <c r="H628" s="450"/>
      <c r="I628" s="450"/>
      <c r="J628" s="450"/>
      <c r="K628" s="450"/>
      <c r="L628" s="450"/>
      <c r="M628" s="450"/>
      <c r="N628" s="421"/>
      <c r="O628" s="421"/>
      <c r="P628" s="421"/>
      <c r="Q628" s="421"/>
      <c r="V628" s="456" t="e">
        <f>#REF!+D628</f>
        <v>#REF!</v>
      </c>
    </row>
    <row r="629" s="420" customFormat="1" ht="18.75" customHeight="1" spans="1:22">
      <c r="A629" s="445" t="s">
        <v>1194</v>
      </c>
      <c r="B629" s="452" t="s">
        <v>1195</v>
      </c>
      <c r="C629" s="452"/>
      <c r="D629" s="447">
        <v>0</v>
      </c>
      <c r="E629" s="448"/>
      <c r="F629" s="449"/>
      <c r="G629" s="450"/>
      <c r="H629" s="450"/>
      <c r="I629" s="450"/>
      <c r="J629" s="450"/>
      <c r="K629" s="450"/>
      <c r="L629" s="450"/>
      <c r="M629" s="450"/>
      <c r="N629" s="421"/>
      <c r="O629" s="421"/>
      <c r="P629" s="421"/>
      <c r="Q629" s="421"/>
      <c r="V629" s="456" t="e">
        <f>#REF!+D629</f>
        <v>#REF!</v>
      </c>
    </row>
    <row r="630" s="420" customFormat="1" ht="18.75" customHeight="1" spans="1:22">
      <c r="A630" s="445" t="s">
        <v>1196</v>
      </c>
      <c r="B630" s="451" t="s">
        <v>1197</v>
      </c>
      <c r="C630" s="451"/>
      <c r="D630" s="447">
        <v>0</v>
      </c>
      <c r="E630" s="448"/>
      <c r="F630" s="449"/>
      <c r="G630" s="450"/>
      <c r="H630" s="450"/>
      <c r="I630" s="450"/>
      <c r="J630" s="450"/>
      <c r="K630" s="450"/>
      <c r="L630" s="450"/>
      <c r="M630" s="450"/>
      <c r="N630" s="421"/>
      <c r="O630" s="421"/>
      <c r="P630" s="421"/>
      <c r="Q630" s="421"/>
      <c r="V630" s="456" t="e">
        <f>#REF!+D630</f>
        <v>#REF!</v>
      </c>
    </row>
    <row r="631" s="420" customFormat="1" ht="18.75" customHeight="1" spans="1:22">
      <c r="A631" s="445" t="s">
        <v>1198</v>
      </c>
      <c r="B631" s="452" t="s">
        <v>1199</v>
      </c>
      <c r="C631" s="452"/>
      <c r="D631" s="447">
        <v>0</v>
      </c>
      <c r="E631" s="448"/>
      <c r="F631" s="449"/>
      <c r="G631" s="450"/>
      <c r="H631" s="450"/>
      <c r="I631" s="450"/>
      <c r="J631" s="450"/>
      <c r="K631" s="450"/>
      <c r="L631" s="450"/>
      <c r="M631" s="450"/>
      <c r="N631" s="421"/>
      <c r="O631" s="421"/>
      <c r="P631" s="421"/>
      <c r="Q631" s="421"/>
      <c r="V631" s="456" t="e">
        <f>#REF!+D631</f>
        <v>#REF!</v>
      </c>
    </row>
    <row r="632" s="421" customFormat="1" ht="18.75" customHeight="1" spans="1:22">
      <c r="A632" s="453" t="s">
        <v>1200</v>
      </c>
      <c r="B632" s="416" t="s">
        <v>1201</v>
      </c>
      <c r="C632" s="416"/>
      <c r="D632" s="454">
        <v>0</v>
      </c>
      <c r="E632" s="455"/>
      <c r="F632" s="449"/>
      <c r="G632" s="450"/>
      <c r="H632" s="450"/>
      <c r="I632" s="450"/>
      <c r="J632" s="450"/>
      <c r="K632" s="450"/>
      <c r="L632" s="450"/>
      <c r="M632" s="450"/>
      <c r="V632" s="423" t="e">
        <f>#REF!+D632</f>
        <v>#REF!</v>
      </c>
    </row>
    <row r="633" s="420" customFormat="1" ht="18.75" customHeight="1" spans="1:22">
      <c r="A633" s="445" t="s">
        <v>1202</v>
      </c>
      <c r="B633" s="452" t="s">
        <v>1203</v>
      </c>
      <c r="C633" s="452"/>
      <c r="D633" s="447">
        <v>0</v>
      </c>
      <c r="E633" s="448"/>
      <c r="F633" s="449"/>
      <c r="G633" s="450"/>
      <c r="H633" s="450"/>
      <c r="I633" s="450"/>
      <c r="J633" s="450"/>
      <c r="K633" s="450"/>
      <c r="L633" s="450"/>
      <c r="M633" s="450"/>
      <c r="N633" s="421"/>
      <c r="O633" s="421"/>
      <c r="P633" s="421"/>
      <c r="Q633" s="421"/>
      <c r="V633" s="456" t="e">
        <f>#REF!+D633</f>
        <v>#REF!</v>
      </c>
    </row>
    <row r="634" s="420" customFormat="1" ht="18.75" customHeight="1" spans="1:22">
      <c r="A634" s="445" t="s">
        <v>1204</v>
      </c>
      <c r="B634" s="451" t="s">
        <v>1205</v>
      </c>
      <c r="C634" s="451"/>
      <c r="D634" s="447">
        <v>0</v>
      </c>
      <c r="E634" s="448"/>
      <c r="F634" s="449"/>
      <c r="G634" s="450"/>
      <c r="H634" s="450"/>
      <c r="I634" s="450"/>
      <c r="J634" s="450"/>
      <c r="K634" s="450"/>
      <c r="L634" s="450"/>
      <c r="M634" s="450"/>
      <c r="N634" s="421"/>
      <c r="O634" s="421"/>
      <c r="P634" s="421"/>
      <c r="Q634" s="421"/>
      <c r="V634" s="456" t="e">
        <f>#REF!+D634</f>
        <v>#REF!</v>
      </c>
    </row>
    <row r="635" s="421" customFormat="1" ht="18.75" customHeight="1" spans="1:22">
      <c r="A635" s="453" t="s">
        <v>1206</v>
      </c>
      <c r="B635" s="416" t="s">
        <v>1207</v>
      </c>
      <c r="C635" s="416"/>
      <c r="D635" s="454">
        <v>0</v>
      </c>
      <c r="E635" s="455"/>
      <c r="F635" s="449"/>
      <c r="G635" s="450"/>
      <c r="H635" s="450"/>
      <c r="I635" s="450"/>
      <c r="J635" s="450"/>
      <c r="K635" s="450"/>
      <c r="L635" s="450"/>
      <c r="M635" s="450"/>
      <c r="V635" s="423" t="e">
        <f>#REF!+D635</f>
        <v>#REF!</v>
      </c>
    </row>
    <row r="636" s="420" customFormat="1" ht="18.75" customHeight="1" spans="1:22">
      <c r="A636" s="445" t="s">
        <v>1208</v>
      </c>
      <c r="B636" s="452" t="s">
        <v>1209</v>
      </c>
      <c r="C636" s="452" t="s">
        <v>2821</v>
      </c>
      <c r="D636" s="447">
        <v>13</v>
      </c>
      <c r="E636" s="448"/>
      <c r="F636" s="449"/>
      <c r="G636" s="450"/>
      <c r="H636" s="450"/>
      <c r="I636" s="450"/>
      <c r="J636" s="450"/>
      <c r="K636" s="450">
        <v>13</v>
      </c>
      <c r="L636" s="450"/>
      <c r="M636" s="450"/>
      <c r="N636" s="421"/>
      <c r="O636" s="421"/>
      <c r="P636" s="421"/>
      <c r="Q636" s="421"/>
      <c r="V636" s="456" t="e">
        <f>#REF!+D636</f>
        <v>#REF!</v>
      </c>
    </row>
    <row r="637" s="421" customFormat="1" ht="18.75" customHeight="1" spans="1:22">
      <c r="A637" s="453" t="s">
        <v>1210</v>
      </c>
      <c r="B637" s="416" t="s">
        <v>95</v>
      </c>
      <c r="C637" s="416"/>
      <c r="D637" s="454">
        <v>0</v>
      </c>
      <c r="E637" s="455"/>
      <c r="F637" s="449"/>
      <c r="G637" s="450"/>
      <c r="H637" s="450"/>
      <c r="I637" s="450"/>
      <c r="J637" s="450"/>
      <c r="K637" s="450"/>
      <c r="L637" s="450"/>
      <c r="M637" s="450"/>
      <c r="V637" s="423" t="e">
        <f>#REF!+D637</f>
        <v>#REF!</v>
      </c>
    </row>
    <row r="638" s="421" customFormat="1" ht="18.75" customHeight="1" spans="1:22">
      <c r="A638" s="453" t="s">
        <v>1211</v>
      </c>
      <c r="B638" s="416" t="s">
        <v>97</v>
      </c>
      <c r="C638" s="416"/>
      <c r="D638" s="454">
        <v>0</v>
      </c>
      <c r="E638" s="455"/>
      <c r="F638" s="449"/>
      <c r="G638" s="450"/>
      <c r="H638" s="450"/>
      <c r="I638" s="450"/>
      <c r="J638" s="450"/>
      <c r="K638" s="450"/>
      <c r="L638" s="450"/>
      <c r="M638" s="450"/>
      <c r="V638" s="423" t="e">
        <f>#REF!+D638</f>
        <v>#REF!</v>
      </c>
    </row>
    <row r="639" s="421" customFormat="1" ht="18.75" customHeight="1" spans="1:22">
      <c r="A639" s="453" t="s">
        <v>1212</v>
      </c>
      <c r="B639" s="416" t="s">
        <v>99</v>
      </c>
      <c r="C639" s="416"/>
      <c r="D639" s="454">
        <v>0</v>
      </c>
      <c r="E639" s="455"/>
      <c r="F639" s="449"/>
      <c r="G639" s="450"/>
      <c r="H639" s="450"/>
      <c r="I639" s="450"/>
      <c r="J639" s="450"/>
      <c r="K639" s="450"/>
      <c r="L639" s="450"/>
      <c r="M639" s="450"/>
      <c r="V639" s="423" t="e">
        <f>#REF!+D639</f>
        <v>#REF!</v>
      </c>
    </row>
    <row r="640" s="421" customFormat="1" ht="18.75" customHeight="1" spans="1:22">
      <c r="A640" s="453" t="s">
        <v>1213</v>
      </c>
      <c r="B640" s="416" t="s">
        <v>1214</v>
      </c>
      <c r="C640" s="416"/>
      <c r="D640" s="454">
        <v>0</v>
      </c>
      <c r="E640" s="455"/>
      <c r="F640" s="449"/>
      <c r="G640" s="450"/>
      <c r="H640" s="450"/>
      <c r="I640" s="450"/>
      <c r="J640" s="450"/>
      <c r="K640" s="450"/>
      <c r="L640" s="450"/>
      <c r="M640" s="450"/>
      <c r="V640" s="423" t="e">
        <f>#REF!+D640</f>
        <v>#REF!</v>
      </c>
    </row>
    <row r="641" s="421" customFormat="1" ht="18.75" customHeight="1" spans="1:22">
      <c r="A641" s="453" t="s">
        <v>1215</v>
      </c>
      <c r="B641" s="416" t="s">
        <v>1216</v>
      </c>
      <c r="C641" s="416"/>
      <c r="D641" s="454">
        <v>0</v>
      </c>
      <c r="E641" s="455"/>
      <c r="F641" s="449"/>
      <c r="G641" s="450"/>
      <c r="H641" s="450"/>
      <c r="I641" s="450"/>
      <c r="J641" s="450"/>
      <c r="K641" s="450"/>
      <c r="L641" s="450"/>
      <c r="M641" s="450"/>
      <c r="V641" s="423" t="e">
        <f>#REF!+D641</f>
        <v>#REF!</v>
      </c>
    </row>
    <row r="642" s="421" customFormat="1" ht="18.75" customHeight="1" spans="1:22">
      <c r="A642" s="453" t="s">
        <v>1217</v>
      </c>
      <c r="B642" s="416" t="s">
        <v>1218</v>
      </c>
      <c r="C642" s="416"/>
      <c r="D642" s="454">
        <v>0</v>
      </c>
      <c r="E642" s="455"/>
      <c r="F642" s="449"/>
      <c r="G642" s="450"/>
      <c r="H642" s="450"/>
      <c r="I642" s="450"/>
      <c r="J642" s="450"/>
      <c r="K642" s="450"/>
      <c r="L642" s="450"/>
      <c r="M642" s="450"/>
      <c r="V642" s="423" t="e">
        <f>#REF!+D642</f>
        <v>#REF!</v>
      </c>
    </row>
    <row r="643" s="420" customFormat="1" ht="18.75" customHeight="1" spans="1:22">
      <c r="A643" s="445" t="s">
        <v>1219</v>
      </c>
      <c r="B643" s="452" t="s">
        <v>1220</v>
      </c>
      <c r="C643" s="452" t="s">
        <v>2706</v>
      </c>
      <c r="D643" s="447">
        <v>0</v>
      </c>
      <c r="E643" s="448"/>
      <c r="F643" s="449"/>
      <c r="G643" s="450"/>
      <c r="H643" s="450"/>
      <c r="I643" s="450"/>
      <c r="J643" s="450"/>
      <c r="K643" s="450"/>
      <c r="L643" s="450"/>
      <c r="M643" s="450"/>
      <c r="N643" s="421"/>
      <c r="O643" s="421"/>
      <c r="P643" s="421"/>
      <c r="Q643" s="421"/>
      <c r="V643" s="456" t="e">
        <f>#REF!+D643</f>
        <v>#REF!</v>
      </c>
    </row>
    <row r="644" s="420" customFormat="1" ht="18.75" customHeight="1" spans="1:22">
      <c r="A644" s="445" t="s">
        <v>1221</v>
      </c>
      <c r="B644" s="451" t="s">
        <v>1222</v>
      </c>
      <c r="C644" s="451" t="s">
        <v>2706</v>
      </c>
      <c r="D644" s="447">
        <v>13</v>
      </c>
      <c r="E644" s="448"/>
      <c r="F644" s="449"/>
      <c r="G644" s="450"/>
      <c r="H644" s="450"/>
      <c r="I644" s="450"/>
      <c r="J644" s="450"/>
      <c r="K644" s="450">
        <v>13</v>
      </c>
      <c r="L644" s="450"/>
      <c r="M644" s="450"/>
      <c r="N644" s="421"/>
      <c r="O644" s="421"/>
      <c r="P644" s="421"/>
      <c r="Q644" s="421"/>
      <c r="V644" s="456" t="e">
        <f>#REF!+D644</f>
        <v>#REF!</v>
      </c>
    </row>
    <row r="645" s="420" customFormat="1" ht="18.75" customHeight="1" spans="1:22">
      <c r="A645" s="445" t="s">
        <v>1233</v>
      </c>
      <c r="B645" s="452" t="s">
        <v>1234</v>
      </c>
      <c r="C645" s="452"/>
      <c r="D645" s="447">
        <v>0</v>
      </c>
      <c r="E645" s="448"/>
      <c r="F645" s="449"/>
      <c r="G645" s="450"/>
      <c r="H645" s="450"/>
      <c r="I645" s="450"/>
      <c r="J645" s="450"/>
      <c r="K645" s="450"/>
      <c r="L645" s="450"/>
      <c r="M645" s="450"/>
      <c r="N645" s="421"/>
      <c r="O645" s="421"/>
      <c r="P645" s="421"/>
      <c r="Q645" s="421"/>
      <c r="V645" s="456" t="e">
        <f>#REF!+D645</f>
        <v>#REF!</v>
      </c>
    </row>
    <row r="646" s="420" customFormat="1" ht="18.75" customHeight="1" spans="1:22">
      <c r="A646" s="445" t="s">
        <v>1235</v>
      </c>
      <c r="B646" s="452" t="s">
        <v>95</v>
      </c>
      <c r="C646" s="452"/>
      <c r="D646" s="447">
        <v>0</v>
      </c>
      <c r="E646" s="448"/>
      <c r="F646" s="449"/>
      <c r="G646" s="450"/>
      <c r="H646" s="450"/>
      <c r="I646" s="450"/>
      <c r="J646" s="450"/>
      <c r="K646" s="450"/>
      <c r="L646" s="450"/>
      <c r="M646" s="450"/>
      <c r="N646" s="421"/>
      <c r="O646" s="421"/>
      <c r="P646" s="421"/>
      <c r="Q646" s="421"/>
      <c r="V646" s="456" t="e">
        <f>#REF!+D646</f>
        <v>#REF!</v>
      </c>
    </row>
    <row r="647" s="420" customFormat="1" ht="18.75" customHeight="1" spans="1:22">
      <c r="A647" s="445" t="s">
        <v>1236</v>
      </c>
      <c r="B647" s="452" t="s">
        <v>97</v>
      </c>
      <c r="C647" s="452"/>
      <c r="D647" s="447">
        <v>0</v>
      </c>
      <c r="E647" s="448"/>
      <c r="F647" s="449"/>
      <c r="G647" s="450"/>
      <c r="H647" s="450"/>
      <c r="I647" s="450"/>
      <c r="J647" s="450"/>
      <c r="K647" s="450"/>
      <c r="L647" s="450"/>
      <c r="M647" s="450"/>
      <c r="N647" s="421"/>
      <c r="O647" s="421"/>
      <c r="P647" s="421"/>
      <c r="Q647" s="421"/>
      <c r="V647" s="456" t="e">
        <f>#REF!+D647</f>
        <v>#REF!</v>
      </c>
    </row>
    <row r="648" s="420" customFormat="1" ht="18.75" customHeight="1" spans="1:22">
      <c r="A648" s="445" t="s">
        <v>1237</v>
      </c>
      <c r="B648" s="452" t="s">
        <v>99</v>
      </c>
      <c r="C648" s="452"/>
      <c r="D648" s="447">
        <v>0</v>
      </c>
      <c r="E648" s="448"/>
      <c r="F648" s="449"/>
      <c r="G648" s="450"/>
      <c r="H648" s="450"/>
      <c r="I648" s="450"/>
      <c r="J648" s="450"/>
      <c r="K648" s="450"/>
      <c r="L648" s="450"/>
      <c r="M648" s="450"/>
      <c r="N648" s="421"/>
      <c r="O648" s="421"/>
      <c r="P648" s="421"/>
      <c r="Q648" s="421"/>
      <c r="V648" s="456" t="e">
        <f>#REF!+D648</f>
        <v>#REF!</v>
      </c>
    </row>
    <row r="649" s="420" customFormat="1" ht="18.75" customHeight="1" spans="1:22">
      <c r="A649" s="445" t="s">
        <v>1238</v>
      </c>
      <c r="B649" s="452" t="s">
        <v>1239</v>
      </c>
      <c r="C649" s="452"/>
      <c r="D649" s="447">
        <v>0</v>
      </c>
      <c r="E649" s="448"/>
      <c r="F649" s="449"/>
      <c r="G649" s="450"/>
      <c r="H649" s="450"/>
      <c r="I649" s="450"/>
      <c r="J649" s="450"/>
      <c r="K649" s="450"/>
      <c r="L649" s="450"/>
      <c r="M649" s="450"/>
      <c r="N649" s="421"/>
      <c r="O649" s="421"/>
      <c r="P649" s="421"/>
      <c r="Q649" s="421"/>
      <c r="V649" s="456" t="e">
        <f>#REF!+D649</f>
        <v>#REF!</v>
      </c>
    </row>
    <row r="650" s="420" customFormat="1" ht="18.75" customHeight="1" spans="1:22">
      <c r="A650" s="445" t="s">
        <v>1240</v>
      </c>
      <c r="B650" s="452" t="s">
        <v>1241</v>
      </c>
      <c r="C650" s="452"/>
      <c r="D650" s="447">
        <v>0</v>
      </c>
      <c r="E650" s="448"/>
      <c r="F650" s="449"/>
      <c r="G650" s="450"/>
      <c r="H650" s="450"/>
      <c r="I650" s="450"/>
      <c r="J650" s="450"/>
      <c r="K650" s="450"/>
      <c r="L650" s="450"/>
      <c r="M650" s="450"/>
      <c r="N650" s="421"/>
      <c r="O650" s="421"/>
      <c r="P650" s="421"/>
      <c r="Q650" s="421"/>
      <c r="V650" s="456" t="e">
        <f>#REF!+D650</f>
        <v>#REF!</v>
      </c>
    </row>
    <row r="651" s="420" customFormat="1" ht="18.75" customHeight="1" spans="1:22">
      <c r="A651" s="445" t="s">
        <v>1242</v>
      </c>
      <c r="B651" s="452" t="s">
        <v>1243</v>
      </c>
      <c r="C651" s="452"/>
      <c r="D651" s="447">
        <v>0</v>
      </c>
      <c r="E651" s="448"/>
      <c r="F651" s="449"/>
      <c r="G651" s="450"/>
      <c r="H651" s="450"/>
      <c r="I651" s="450"/>
      <c r="J651" s="450"/>
      <c r="K651" s="450"/>
      <c r="L651" s="450"/>
      <c r="M651" s="450"/>
      <c r="N651" s="421"/>
      <c r="O651" s="421"/>
      <c r="P651" s="421"/>
      <c r="Q651" s="421"/>
      <c r="V651" s="456" t="e">
        <f>#REF!+D651</f>
        <v>#REF!</v>
      </c>
    </row>
    <row r="652" s="420" customFormat="1" ht="18.75" customHeight="1" spans="1:22">
      <c r="A652" s="445" t="s">
        <v>1244</v>
      </c>
      <c r="B652" s="451" t="s">
        <v>1245</v>
      </c>
      <c r="C652" s="451"/>
      <c r="D652" s="447">
        <v>0</v>
      </c>
      <c r="E652" s="448"/>
      <c r="F652" s="449"/>
      <c r="G652" s="450"/>
      <c r="H652" s="450"/>
      <c r="I652" s="450"/>
      <c r="J652" s="450"/>
      <c r="K652" s="450"/>
      <c r="L652" s="450"/>
      <c r="M652" s="450"/>
      <c r="N652" s="421"/>
      <c r="O652" s="421"/>
      <c r="P652" s="421"/>
      <c r="Q652" s="421"/>
      <c r="V652" s="456" t="e">
        <f>#REF!+D652</f>
        <v>#REF!</v>
      </c>
    </row>
    <row r="653" s="420" customFormat="1" ht="18.75" customHeight="1" spans="1:22">
      <c r="A653" s="445" t="s">
        <v>1246</v>
      </c>
      <c r="B653" s="452" t="s">
        <v>1247</v>
      </c>
      <c r="C653" s="452" t="s">
        <v>2822</v>
      </c>
      <c r="D653" s="447">
        <v>10</v>
      </c>
      <c r="E653" s="448"/>
      <c r="F653" s="449"/>
      <c r="G653" s="450"/>
      <c r="H653" s="450"/>
      <c r="I653" s="450"/>
      <c r="J653" s="450"/>
      <c r="K653" s="450">
        <v>10</v>
      </c>
      <c r="L653" s="450"/>
      <c r="M653" s="450"/>
      <c r="N653" s="421"/>
      <c r="O653" s="421"/>
      <c r="P653" s="421"/>
      <c r="Q653" s="421"/>
      <c r="V653" s="456" t="e">
        <f>#REF!+D653</f>
        <v>#REF!</v>
      </c>
    </row>
    <row r="654" s="420" customFormat="1" ht="18.75" customHeight="1" spans="1:22">
      <c r="A654" s="445" t="s">
        <v>1248</v>
      </c>
      <c r="B654" s="452" t="s">
        <v>1249</v>
      </c>
      <c r="C654" s="452" t="s">
        <v>2822</v>
      </c>
      <c r="D654" s="447">
        <v>10</v>
      </c>
      <c r="E654" s="448"/>
      <c r="F654" s="449"/>
      <c r="G654" s="450"/>
      <c r="H654" s="450"/>
      <c r="I654" s="450"/>
      <c r="J654" s="450"/>
      <c r="K654" s="450">
        <v>10</v>
      </c>
      <c r="L654" s="450"/>
      <c r="M654" s="450"/>
      <c r="N654" s="421"/>
      <c r="O654" s="421"/>
      <c r="P654" s="421"/>
      <c r="Q654" s="421"/>
      <c r="V654" s="456" t="e">
        <f>#REF!+D654</f>
        <v>#REF!</v>
      </c>
    </row>
    <row r="655" s="420" customFormat="1" ht="18.75" customHeight="1" spans="1:22">
      <c r="A655" s="445" t="s">
        <v>1250</v>
      </c>
      <c r="B655" s="452" t="s">
        <v>1251</v>
      </c>
      <c r="C655" s="452"/>
      <c r="D655" s="447">
        <v>0</v>
      </c>
      <c r="E655" s="448"/>
      <c r="F655" s="449"/>
      <c r="G655" s="450"/>
      <c r="H655" s="450"/>
      <c r="I655" s="450"/>
      <c r="J655" s="450"/>
      <c r="K655" s="450"/>
      <c r="L655" s="450"/>
      <c r="M655" s="450"/>
      <c r="N655" s="421"/>
      <c r="O655" s="421"/>
      <c r="P655" s="421"/>
      <c r="Q655" s="421"/>
      <c r="V655" s="456" t="e">
        <f>#REF!+D655</f>
        <v>#REF!</v>
      </c>
    </row>
    <row r="656" s="420" customFormat="1" ht="18.75" customHeight="1" spans="1:22">
      <c r="A656" s="445" t="s">
        <v>1252</v>
      </c>
      <c r="B656" s="452" t="s">
        <v>1253</v>
      </c>
      <c r="C656" s="452" t="s">
        <v>2823</v>
      </c>
      <c r="D656" s="447">
        <v>41</v>
      </c>
      <c r="E656" s="448"/>
      <c r="F656" s="449"/>
      <c r="G656" s="450"/>
      <c r="H656" s="450"/>
      <c r="I656" s="450"/>
      <c r="J656" s="450"/>
      <c r="K656" s="450">
        <v>41</v>
      </c>
      <c r="L656" s="450"/>
      <c r="M656" s="450"/>
      <c r="N656" s="421"/>
      <c r="O656" s="421"/>
      <c r="P656" s="421"/>
      <c r="Q656" s="421"/>
      <c r="V656" s="456" t="e">
        <f>#REF!+D656</f>
        <v>#REF!</v>
      </c>
    </row>
    <row r="657" s="420" customFormat="1" ht="18.75" customHeight="1" spans="1:22">
      <c r="A657" s="445" t="s">
        <v>1254</v>
      </c>
      <c r="B657" s="452" t="s">
        <v>1255</v>
      </c>
      <c r="C657" s="452"/>
      <c r="D657" s="447">
        <v>0</v>
      </c>
      <c r="E657" s="448"/>
      <c r="F657" s="449"/>
      <c r="G657" s="450"/>
      <c r="H657" s="450"/>
      <c r="I657" s="450"/>
      <c r="J657" s="450"/>
      <c r="K657" s="450"/>
      <c r="L657" s="450"/>
      <c r="M657" s="450"/>
      <c r="N657" s="421"/>
      <c r="O657" s="421"/>
      <c r="P657" s="421"/>
      <c r="Q657" s="421"/>
      <c r="V657" s="456" t="e">
        <f>#REF!+D657</f>
        <v>#REF!</v>
      </c>
    </row>
    <row r="658" s="420" customFormat="1" ht="18.75" customHeight="1" spans="1:22">
      <c r="A658" s="445" t="s">
        <v>1256</v>
      </c>
      <c r="B658" s="451" t="s">
        <v>1257</v>
      </c>
      <c r="C658" s="451" t="s">
        <v>2823</v>
      </c>
      <c r="D658" s="447">
        <v>41</v>
      </c>
      <c r="E658" s="448"/>
      <c r="F658" s="449"/>
      <c r="G658" s="450"/>
      <c r="H658" s="450"/>
      <c r="I658" s="450"/>
      <c r="J658" s="450"/>
      <c r="K658" s="450">
        <v>41</v>
      </c>
      <c r="L658" s="450"/>
      <c r="M658" s="450"/>
      <c r="N658" s="421"/>
      <c r="O658" s="421"/>
      <c r="P658" s="421"/>
      <c r="Q658" s="421"/>
      <c r="V658" s="456" t="e">
        <f>#REF!+D658</f>
        <v>#REF!</v>
      </c>
    </row>
    <row r="659" s="420" customFormat="1" ht="18.75" customHeight="1" spans="1:22">
      <c r="A659" s="445" t="s">
        <v>1258</v>
      </c>
      <c r="B659" s="452" t="s">
        <v>1259</v>
      </c>
      <c r="C659" s="452"/>
      <c r="D659" s="447">
        <v>0</v>
      </c>
      <c r="E659" s="448"/>
      <c r="F659" s="449"/>
      <c r="G659" s="450"/>
      <c r="H659" s="450"/>
      <c r="I659" s="450"/>
      <c r="J659" s="450"/>
      <c r="K659" s="450"/>
      <c r="L659" s="450"/>
      <c r="M659" s="450"/>
      <c r="N659" s="421"/>
      <c r="O659" s="421"/>
      <c r="P659" s="421"/>
      <c r="Q659" s="421"/>
      <c r="V659" s="456" t="e">
        <f>#REF!+D659</f>
        <v>#REF!</v>
      </c>
    </row>
    <row r="660" s="420" customFormat="1" ht="18.75" customHeight="1" spans="1:22">
      <c r="A660" s="445" t="s">
        <v>1260</v>
      </c>
      <c r="B660" s="452" t="s">
        <v>2824</v>
      </c>
      <c r="C660" s="452"/>
      <c r="D660" s="447">
        <v>0</v>
      </c>
      <c r="E660" s="448"/>
      <c r="F660" s="449"/>
      <c r="G660" s="450"/>
      <c r="H660" s="450"/>
      <c r="I660" s="450"/>
      <c r="J660" s="450"/>
      <c r="K660" s="450"/>
      <c r="L660" s="450"/>
      <c r="M660" s="450"/>
      <c r="N660" s="421"/>
      <c r="O660" s="421"/>
      <c r="P660" s="421"/>
      <c r="Q660" s="421"/>
      <c r="V660" s="456" t="e">
        <f>#REF!+D660</f>
        <v>#REF!</v>
      </c>
    </row>
    <row r="661" s="421" customFormat="1" ht="18.75" customHeight="1" spans="1:22">
      <c r="A661" s="453" t="s">
        <v>1262</v>
      </c>
      <c r="B661" s="416" t="s">
        <v>1263</v>
      </c>
      <c r="C661" s="416"/>
      <c r="D661" s="454">
        <v>0</v>
      </c>
      <c r="E661" s="455"/>
      <c r="F661" s="449"/>
      <c r="G661" s="450"/>
      <c r="H661" s="450"/>
      <c r="I661" s="450"/>
      <c r="J661" s="450"/>
      <c r="K661" s="450"/>
      <c r="L661" s="450"/>
      <c r="M661" s="450"/>
      <c r="V661" s="423" t="e">
        <f>#REF!+D661</f>
        <v>#REF!</v>
      </c>
    </row>
    <row r="662" s="420" customFormat="1" ht="18.75" customHeight="1" spans="1:22">
      <c r="A662" s="445" t="s">
        <v>1264</v>
      </c>
      <c r="B662" s="452" t="s">
        <v>1265</v>
      </c>
      <c r="C662" s="452" t="s">
        <v>2825</v>
      </c>
      <c r="D662" s="447">
        <v>1030</v>
      </c>
      <c r="E662" s="448"/>
      <c r="F662" s="449"/>
      <c r="G662" s="450"/>
      <c r="H662" s="450"/>
      <c r="I662" s="450"/>
      <c r="J662" s="450"/>
      <c r="K662" s="450">
        <v>1030</v>
      </c>
      <c r="L662" s="450"/>
      <c r="M662" s="450"/>
      <c r="N662" s="421"/>
      <c r="O662" s="421"/>
      <c r="P662" s="421"/>
      <c r="Q662" s="421"/>
      <c r="V662" s="456" t="e">
        <f>#REF!+D662</f>
        <v>#REF!</v>
      </c>
    </row>
    <row r="663" s="420" customFormat="1" ht="18.75" customHeight="1" spans="1:22">
      <c r="A663" s="445" t="s">
        <v>1266</v>
      </c>
      <c r="B663" s="452" t="s">
        <v>1267</v>
      </c>
      <c r="C663" s="452" t="s">
        <v>2825</v>
      </c>
      <c r="D663" s="447">
        <v>0</v>
      </c>
      <c r="E663" s="448"/>
      <c r="F663" s="449"/>
      <c r="G663" s="450"/>
      <c r="H663" s="450"/>
      <c r="I663" s="450"/>
      <c r="J663" s="450"/>
      <c r="K663" s="450"/>
      <c r="L663" s="450"/>
      <c r="M663" s="450"/>
      <c r="N663" s="421"/>
      <c r="O663" s="421"/>
      <c r="P663" s="421"/>
      <c r="Q663" s="421"/>
      <c r="V663" s="456" t="e">
        <f>#REF!+D663</f>
        <v>#REF!</v>
      </c>
    </row>
    <row r="664" s="421" customFormat="1" ht="18.75" customHeight="1" spans="1:22">
      <c r="A664" s="453" t="s">
        <v>1268</v>
      </c>
      <c r="B664" s="416" t="s">
        <v>1269</v>
      </c>
      <c r="C664" s="416"/>
      <c r="D664" s="454">
        <v>1030</v>
      </c>
      <c r="E664" s="455"/>
      <c r="F664" s="449"/>
      <c r="G664" s="450"/>
      <c r="H664" s="450"/>
      <c r="I664" s="450"/>
      <c r="J664" s="450"/>
      <c r="K664" s="450">
        <v>1030</v>
      </c>
      <c r="L664" s="450"/>
      <c r="M664" s="450"/>
      <c r="V664" s="423" t="e">
        <f>#REF!+D664</f>
        <v>#REF!</v>
      </c>
    </row>
    <row r="665" s="420" customFormat="1" ht="18.75" customHeight="1" spans="1:22">
      <c r="A665" s="445" t="s">
        <v>1270</v>
      </c>
      <c r="B665" s="451" t="s">
        <v>1271</v>
      </c>
      <c r="C665" s="451" t="s">
        <v>2826</v>
      </c>
      <c r="D665" s="447">
        <v>354</v>
      </c>
      <c r="E665" s="448"/>
      <c r="F665" s="449"/>
      <c r="G665" s="450"/>
      <c r="H665" s="450"/>
      <c r="I665" s="450"/>
      <c r="J665" s="450"/>
      <c r="K665" s="450">
        <v>354</v>
      </c>
      <c r="L665" s="450"/>
      <c r="M665" s="450"/>
      <c r="N665" s="421"/>
      <c r="O665" s="421"/>
      <c r="P665" s="421"/>
      <c r="Q665" s="421"/>
      <c r="V665" s="456" t="e">
        <f>#REF!+D665</f>
        <v>#REF!</v>
      </c>
    </row>
    <row r="666" s="420" customFormat="1" ht="18.75" customHeight="1" spans="1:22">
      <c r="A666" s="445" t="s">
        <v>1272</v>
      </c>
      <c r="B666" s="452" t="s">
        <v>1273</v>
      </c>
      <c r="C666" s="452"/>
      <c r="D666" s="447">
        <v>0</v>
      </c>
      <c r="E666" s="448"/>
      <c r="F666" s="449"/>
      <c r="G666" s="450"/>
      <c r="H666" s="450"/>
      <c r="I666" s="450"/>
      <c r="J666" s="450"/>
      <c r="K666" s="450"/>
      <c r="L666" s="450"/>
      <c r="M666" s="450"/>
      <c r="N666" s="421"/>
      <c r="O666" s="421"/>
      <c r="P666" s="421"/>
      <c r="Q666" s="421"/>
      <c r="V666" s="456" t="e">
        <f>#REF!+D666</f>
        <v>#REF!</v>
      </c>
    </row>
    <row r="667" s="420" customFormat="1" ht="18.75" customHeight="1" spans="1:22">
      <c r="A667" s="445" t="s">
        <v>1274</v>
      </c>
      <c r="B667" s="452" t="s">
        <v>1275</v>
      </c>
      <c r="C667" s="452" t="s">
        <v>2826</v>
      </c>
      <c r="D667" s="447">
        <v>354</v>
      </c>
      <c r="E667" s="448"/>
      <c r="F667" s="449"/>
      <c r="G667" s="450"/>
      <c r="H667" s="450"/>
      <c r="I667" s="450"/>
      <c r="J667" s="450"/>
      <c r="K667" s="450">
        <v>354</v>
      </c>
      <c r="L667" s="450"/>
      <c r="M667" s="450"/>
      <c r="N667" s="421"/>
      <c r="O667" s="421"/>
      <c r="P667" s="421"/>
      <c r="Q667" s="421"/>
      <c r="V667" s="456" t="e">
        <f>#REF!+D667</f>
        <v>#REF!</v>
      </c>
    </row>
    <row r="668" s="421" customFormat="1" ht="18.75" customHeight="1" spans="1:22">
      <c r="A668" s="453" t="s">
        <v>1276</v>
      </c>
      <c r="B668" s="416" t="s">
        <v>1277</v>
      </c>
      <c r="C668" s="416"/>
      <c r="D668" s="454">
        <v>0</v>
      </c>
      <c r="E668" s="455"/>
      <c r="F668" s="449"/>
      <c r="G668" s="450"/>
      <c r="H668" s="450"/>
      <c r="I668" s="450"/>
      <c r="J668" s="450"/>
      <c r="K668" s="450"/>
      <c r="L668" s="450"/>
      <c r="M668" s="450"/>
      <c r="V668" s="423" t="e">
        <f>#REF!+D668</f>
        <v>#REF!</v>
      </c>
    </row>
    <row r="669" s="420" customFormat="1" ht="18.75" customHeight="1" spans="1:22">
      <c r="A669" s="445" t="s">
        <v>1278</v>
      </c>
      <c r="B669" s="452" t="s">
        <v>1279</v>
      </c>
      <c r="C669" s="452" t="s">
        <v>2827</v>
      </c>
      <c r="D669" s="447">
        <v>0</v>
      </c>
      <c r="E669" s="448"/>
      <c r="F669" s="449"/>
      <c r="G669" s="450"/>
      <c r="H669" s="450"/>
      <c r="I669" s="450"/>
      <c r="J669" s="450"/>
      <c r="K669" s="450"/>
      <c r="L669" s="450"/>
      <c r="M669" s="450"/>
      <c r="N669" s="421"/>
      <c r="O669" s="421"/>
      <c r="P669" s="421"/>
      <c r="Q669" s="421"/>
      <c r="V669" s="456" t="e">
        <f>#REF!+D669</f>
        <v>#REF!</v>
      </c>
    </row>
    <row r="670" s="421" customFormat="1" ht="18.75" customHeight="1" spans="1:22">
      <c r="A670" s="453" t="s">
        <v>1280</v>
      </c>
      <c r="B670" s="416" t="s">
        <v>1281</v>
      </c>
      <c r="C670" s="416">
        <v>6</v>
      </c>
      <c r="D670" s="454">
        <v>0</v>
      </c>
      <c r="E670" s="455"/>
      <c r="F670" s="449"/>
      <c r="G670" s="450"/>
      <c r="H670" s="450"/>
      <c r="I670" s="450"/>
      <c r="J670" s="450"/>
      <c r="K670" s="450"/>
      <c r="L670" s="450"/>
      <c r="M670" s="450"/>
      <c r="V670" s="423" t="e">
        <f>#REF!+D670</f>
        <v>#REF!</v>
      </c>
    </row>
    <row r="671" s="421" customFormat="1" ht="18.75" customHeight="1" spans="1:22">
      <c r="A671" s="453" t="s">
        <v>1282</v>
      </c>
      <c r="B671" s="416" t="s">
        <v>1283</v>
      </c>
      <c r="C671" s="416">
        <v>3</v>
      </c>
      <c r="D671" s="454">
        <v>0</v>
      </c>
      <c r="E671" s="455"/>
      <c r="F671" s="449"/>
      <c r="G671" s="450"/>
      <c r="H671" s="450"/>
      <c r="I671" s="450"/>
      <c r="J671" s="450"/>
      <c r="K671" s="450"/>
      <c r="L671" s="450"/>
      <c r="M671" s="450"/>
      <c r="V671" s="423" t="e">
        <f>#REF!+D671</f>
        <v>#REF!</v>
      </c>
    </row>
    <row r="672" s="420" customFormat="1" ht="18.75" customHeight="1" spans="1:22">
      <c r="A672" s="445" t="s">
        <v>1284</v>
      </c>
      <c r="B672" s="452" t="s">
        <v>1285</v>
      </c>
      <c r="C672" s="452">
        <v>11</v>
      </c>
      <c r="D672" s="447">
        <v>0</v>
      </c>
      <c r="E672" s="448"/>
      <c r="F672" s="449"/>
      <c r="G672" s="450"/>
      <c r="H672" s="450"/>
      <c r="I672" s="450"/>
      <c r="J672" s="450"/>
      <c r="K672" s="450"/>
      <c r="L672" s="450"/>
      <c r="M672" s="450"/>
      <c r="N672" s="421"/>
      <c r="O672" s="421"/>
      <c r="P672" s="421"/>
      <c r="Q672" s="421"/>
      <c r="V672" s="456" t="e">
        <f>#REF!+D672</f>
        <v>#REF!</v>
      </c>
    </row>
    <row r="673" s="420" customFormat="1" ht="18.75" customHeight="1" spans="1:22">
      <c r="A673" s="445" t="s">
        <v>1286</v>
      </c>
      <c r="B673" s="452" t="s">
        <v>1287</v>
      </c>
      <c r="C673" s="452"/>
      <c r="D673" s="447">
        <v>0</v>
      </c>
      <c r="E673" s="448"/>
      <c r="F673" s="449"/>
      <c r="G673" s="450"/>
      <c r="H673" s="450"/>
      <c r="I673" s="450"/>
      <c r="J673" s="450"/>
      <c r="K673" s="450"/>
      <c r="L673" s="450"/>
      <c r="M673" s="450"/>
      <c r="N673" s="421"/>
      <c r="O673" s="421"/>
      <c r="P673" s="421"/>
      <c r="Q673" s="421"/>
      <c r="V673" s="456" t="e">
        <f>#REF!+D673</f>
        <v>#REF!</v>
      </c>
    </row>
    <row r="674" s="420" customFormat="1" ht="18.75" customHeight="1" spans="1:22">
      <c r="A674" s="445" t="s">
        <v>2828</v>
      </c>
      <c r="B674" s="451" t="s">
        <v>2829</v>
      </c>
      <c r="C674" s="452"/>
      <c r="D674" s="447">
        <v>0</v>
      </c>
      <c r="E674" s="448"/>
      <c r="F674" s="449"/>
      <c r="G674" s="450"/>
      <c r="H674" s="450"/>
      <c r="I674" s="450"/>
      <c r="J674" s="450"/>
      <c r="K674" s="450"/>
      <c r="L674" s="450"/>
      <c r="M674" s="450"/>
      <c r="N674" s="421"/>
      <c r="O674" s="421"/>
      <c r="P674" s="421"/>
      <c r="Q674" s="421"/>
      <c r="V674" s="456" t="e">
        <f>#REF!+D674</f>
        <v>#REF!</v>
      </c>
    </row>
    <row r="675" s="420" customFormat="1" ht="18.75" customHeight="1" spans="1:22">
      <c r="A675" s="445" t="s">
        <v>2830</v>
      </c>
      <c r="B675" s="452" t="s">
        <v>95</v>
      </c>
      <c r="C675" s="452"/>
      <c r="D675" s="447">
        <v>0</v>
      </c>
      <c r="E675" s="448"/>
      <c r="F675" s="449"/>
      <c r="G675" s="450"/>
      <c r="H675" s="450"/>
      <c r="I675" s="450"/>
      <c r="J675" s="450"/>
      <c r="K675" s="450"/>
      <c r="L675" s="450"/>
      <c r="M675" s="450"/>
      <c r="N675" s="421"/>
      <c r="O675" s="421"/>
      <c r="P675" s="421"/>
      <c r="Q675" s="421"/>
      <c r="V675" s="456" t="e">
        <f>#REF!+D675</f>
        <v>#REF!</v>
      </c>
    </row>
    <row r="676" s="420" customFormat="1" ht="18.75" customHeight="1" spans="1:22">
      <c r="A676" s="445" t="s">
        <v>2831</v>
      </c>
      <c r="B676" s="452" t="s">
        <v>97</v>
      </c>
      <c r="C676" s="452"/>
      <c r="D676" s="447">
        <v>0</v>
      </c>
      <c r="E676" s="448"/>
      <c r="F676" s="449"/>
      <c r="G676" s="450"/>
      <c r="H676" s="450"/>
      <c r="I676" s="450"/>
      <c r="J676" s="450"/>
      <c r="K676" s="450"/>
      <c r="L676" s="450"/>
      <c r="M676" s="450"/>
      <c r="N676" s="421"/>
      <c r="O676" s="421"/>
      <c r="P676" s="421"/>
      <c r="Q676" s="421"/>
      <c r="V676" s="456" t="e">
        <f>#REF!+D676</f>
        <v>#REF!</v>
      </c>
    </row>
    <row r="677" s="421" customFormat="1" ht="18.75" customHeight="1" spans="1:22">
      <c r="A677" s="453" t="s">
        <v>2832</v>
      </c>
      <c r="B677" s="416" t="s">
        <v>99</v>
      </c>
      <c r="C677" s="416"/>
      <c r="D677" s="454">
        <v>0</v>
      </c>
      <c r="E677" s="455"/>
      <c r="F677" s="449"/>
      <c r="G677" s="450"/>
      <c r="H677" s="450"/>
      <c r="I677" s="450"/>
      <c r="J677" s="450"/>
      <c r="K677" s="450"/>
      <c r="L677" s="450"/>
      <c r="M677" s="450"/>
      <c r="V677" s="423" t="e">
        <f>#REF!+D677</f>
        <v>#REF!</v>
      </c>
    </row>
    <row r="678" s="420" customFormat="1" ht="18.75" customHeight="1" spans="1:22">
      <c r="A678" s="445" t="s">
        <v>2833</v>
      </c>
      <c r="B678" s="452" t="s">
        <v>1101</v>
      </c>
      <c r="C678" s="452"/>
      <c r="D678" s="447">
        <v>0</v>
      </c>
      <c r="E678" s="448"/>
      <c r="F678" s="449"/>
      <c r="G678" s="450"/>
      <c r="H678" s="450"/>
      <c r="I678" s="450"/>
      <c r="J678" s="450"/>
      <c r="K678" s="450"/>
      <c r="L678" s="450"/>
      <c r="M678" s="450"/>
      <c r="N678" s="421"/>
      <c r="O678" s="421"/>
      <c r="P678" s="421"/>
      <c r="Q678" s="421"/>
      <c r="V678" s="456" t="e">
        <f>#REF!+D678</f>
        <v>#REF!</v>
      </c>
    </row>
    <row r="679" s="420" customFormat="1" ht="18.75" customHeight="1" spans="1:22">
      <c r="A679" s="445" t="s">
        <v>2834</v>
      </c>
      <c r="B679" s="451" t="s">
        <v>1111</v>
      </c>
      <c r="C679" s="451"/>
      <c r="D679" s="447">
        <v>0</v>
      </c>
      <c r="E679" s="448"/>
      <c r="F679" s="449"/>
      <c r="G679" s="450"/>
      <c r="H679" s="450"/>
      <c r="I679" s="450"/>
      <c r="J679" s="450"/>
      <c r="K679" s="450"/>
      <c r="L679" s="450"/>
      <c r="M679" s="450"/>
      <c r="N679" s="421"/>
      <c r="O679" s="421"/>
      <c r="P679" s="421"/>
      <c r="Q679" s="421"/>
      <c r="V679" s="456" t="e">
        <f>#REF!+D679</f>
        <v>#REF!</v>
      </c>
    </row>
    <row r="680" s="420" customFormat="1" ht="18.75" customHeight="1" spans="1:22">
      <c r="A680" s="445" t="s">
        <v>2835</v>
      </c>
      <c r="B680" s="452" t="s">
        <v>113</v>
      </c>
      <c r="C680" s="452"/>
      <c r="D680" s="447">
        <v>0</v>
      </c>
      <c r="E680" s="448"/>
      <c r="F680" s="449"/>
      <c r="G680" s="450"/>
      <c r="H680" s="450"/>
      <c r="I680" s="450"/>
      <c r="J680" s="450"/>
      <c r="K680" s="450"/>
      <c r="L680" s="450"/>
      <c r="M680" s="450"/>
      <c r="N680" s="421"/>
      <c r="O680" s="421"/>
      <c r="P680" s="421"/>
      <c r="Q680" s="421"/>
      <c r="V680" s="456" t="e">
        <f>#REF!+D680</f>
        <v>#REF!</v>
      </c>
    </row>
    <row r="681" s="421" customFormat="1" ht="18.75" customHeight="1" spans="1:22">
      <c r="A681" s="453" t="s">
        <v>2836</v>
      </c>
      <c r="B681" s="416" t="s">
        <v>2837</v>
      </c>
      <c r="C681" s="416"/>
      <c r="D681" s="454">
        <v>0</v>
      </c>
      <c r="E681" s="455"/>
      <c r="F681" s="449"/>
      <c r="G681" s="450"/>
      <c r="H681" s="450"/>
      <c r="I681" s="450"/>
      <c r="J681" s="450"/>
      <c r="K681" s="450"/>
      <c r="L681" s="450"/>
      <c r="M681" s="450"/>
      <c r="V681" s="423" t="e">
        <f>#REF!+D681</f>
        <v>#REF!</v>
      </c>
    </row>
    <row r="682" s="421" customFormat="1" ht="18.75" customHeight="1" spans="1:22">
      <c r="A682" s="453" t="s">
        <v>1288</v>
      </c>
      <c r="B682" s="416" t="s">
        <v>1289</v>
      </c>
      <c r="C682" s="416"/>
      <c r="D682" s="454">
        <v>20</v>
      </c>
      <c r="E682" s="455"/>
      <c r="F682" s="449"/>
      <c r="G682" s="450"/>
      <c r="H682" s="450"/>
      <c r="I682" s="450"/>
      <c r="J682" s="450"/>
      <c r="K682" s="450">
        <v>20</v>
      </c>
      <c r="L682" s="450"/>
      <c r="M682" s="450"/>
      <c r="V682" s="423" t="e">
        <f>#REF!+D682</f>
        <v>#REF!</v>
      </c>
    </row>
    <row r="683" s="420" customFormat="1" ht="18.75" customHeight="1" spans="1:22">
      <c r="A683" s="445" t="s">
        <v>1290</v>
      </c>
      <c r="B683" s="452" t="s">
        <v>1289</v>
      </c>
      <c r="C683" s="452"/>
      <c r="D683" s="447">
        <v>20</v>
      </c>
      <c r="E683" s="448"/>
      <c r="F683" s="449"/>
      <c r="G683" s="450"/>
      <c r="H683" s="450"/>
      <c r="I683" s="450"/>
      <c r="J683" s="450"/>
      <c r="K683" s="450">
        <v>20</v>
      </c>
      <c r="L683" s="450"/>
      <c r="M683" s="450"/>
      <c r="N683" s="421"/>
      <c r="O683" s="421"/>
      <c r="P683" s="421"/>
      <c r="Q683" s="421"/>
      <c r="V683" s="456" t="e">
        <f>#REF!+D683</f>
        <v>#REF!</v>
      </c>
    </row>
    <row r="684" s="420" customFormat="1" ht="18.75" customHeight="1" spans="1:22">
      <c r="A684" s="445" t="s">
        <v>2838</v>
      </c>
      <c r="B684" s="451" t="s">
        <v>2839</v>
      </c>
      <c r="C684" s="451"/>
      <c r="D684" s="447">
        <v>0</v>
      </c>
      <c r="E684" s="448"/>
      <c r="F684" s="449"/>
      <c r="G684" s="450"/>
      <c r="H684" s="450"/>
      <c r="I684" s="450"/>
      <c r="J684" s="450"/>
      <c r="K684" s="450"/>
      <c r="L684" s="450"/>
      <c r="M684" s="450"/>
      <c r="N684" s="421"/>
      <c r="O684" s="421"/>
      <c r="P684" s="421"/>
      <c r="Q684" s="421"/>
      <c r="V684" s="456" t="e">
        <f>#REF!+D684</f>
        <v>#REF!</v>
      </c>
    </row>
    <row r="685" s="420" customFormat="1" ht="18.75" customHeight="1" spans="1:22">
      <c r="A685" s="445" t="s">
        <v>2840</v>
      </c>
      <c r="B685" s="452" t="s">
        <v>2841</v>
      </c>
      <c r="C685" s="452"/>
      <c r="D685" s="447">
        <v>0</v>
      </c>
      <c r="E685" s="448"/>
      <c r="F685" s="449"/>
      <c r="G685" s="450"/>
      <c r="H685" s="450"/>
      <c r="I685" s="450"/>
      <c r="J685" s="450"/>
      <c r="K685" s="450"/>
      <c r="L685" s="450"/>
      <c r="M685" s="450"/>
      <c r="N685" s="421"/>
      <c r="O685" s="421"/>
      <c r="P685" s="421"/>
      <c r="Q685" s="421"/>
      <c r="V685" s="456" t="e">
        <f>#REF!+D685</f>
        <v>#REF!</v>
      </c>
    </row>
    <row r="686" s="420" customFormat="1" ht="18.75" customHeight="1" spans="1:22">
      <c r="A686" s="445" t="s">
        <v>2842</v>
      </c>
      <c r="B686" s="452" t="s">
        <v>2843</v>
      </c>
      <c r="C686" s="452"/>
      <c r="D686" s="447">
        <v>0</v>
      </c>
      <c r="E686" s="448"/>
      <c r="F686" s="449"/>
      <c r="G686" s="450"/>
      <c r="H686" s="450"/>
      <c r="I686" s="450"/>
      <c r="J686" s="450"/>
      <c r="K686" s="450"/>
      <c r="L686" s="450"/>
      <c r="M686" s="450"/>
      <c r="N686" s="421"/>
      <c r="O686" s="421"/>
      <c r="P686" s="421"/>
      <c r="Q686" s="421"/>
      <c r="V686" s="456" t="e">
        <f>#REF!+D686</f>
        <v>#REF!</v>
      </c>
    </row>
    <row r="687" s="420" customFormat="1" ht="18.75" customHeight="1" spans="1:22">
      <c r="A687" s="445" t="s">
        <v>2844</v>
      </c>
      <c r="B687" s="451" t="s">
        <v>2845</v>
      </c>
      <c r="C687" s="451"/>
      <c r="D687" s="447">
        <v>0</v>
      </c>
      <c r="E687" s="448"/>
      <c r="F687" s="449"/>
      <c r="G687" s="450"/>
      <c r="H687" s="450"/>
      <c r="I687" s="450"/>
      <c r="J687" s="450"/>
      <c r="K687" s="450"/>
      <c r="L687" s="450"/>
      <c r="M687" s="450"/>
      <c r="N687" s="421"/>
      <c r="O687" s="421"/>
      <c r="P687" s="421"/>
      <c r="Q687" s="421"/>
      <c r="V687" s="456" t="e">
        <f>#REF!+D687</f>
        <v>#REF!</v>
      </c>
    </row>
    <row r="688" s="420" customFormat="1" ht="18.75" customHeight="1" spans="1:22">
      <c r="A688" s="445" t="s">
        <v>2846</v>
      </c>
      <c r="B688" s="452" t="s">
        <v>2847</v>
      </c>
      <c r="C688" s="452"/>
      <c r="D688" s="447">
        <v>0</v>
      </c>
      <c r="E688" s="448"/>
      <c r="F688" s="449"/>
      <c r="G688" s="450"/>
      <c r="H688" s="450"/>
      <c r="I688" s="450"/>
      <c r="J688" s="450"/>
      <c r="K688" s="450"/>
      <c r="L688" s="450"/>
      <c r="M688" s="450"/>
      <c r="N688" s="421"/>
      <c r="O688" s="421"/>
      <c r="P688" s="421"/>
      <c r="Q688" s="421"/>
      <c r="V688" s="456" t="e">
        <f>#REF!+D688</f>
        <v>#REF!</v>
      </c>
    </row>
    <row r="689" s="420" customFormat="1" ht="18.75" customHeight="1" spans="1:22">
      <c r="A689" s="445" t="s">
        <v>2848</v>
      </c>
      <c r="B689" s="452" t="s">
        <v>2849</v>
      </c>
      <c r="C689" s="452"/>
      <c r="D689" s="447">
        <v>0</v>
      </c>
      <c r="E689" s="448"/>
      <c r="F689" s="449"/>
      <c r="G689" s="450"/>
      <c r="H689" s="450"/>
      <c r="I689" s="450"/>
      <c r="J689" s="450"/>
      <c r="K689" s="450"/>
      <c r="L689" s="450"/>
      <c r="M689" s="450"/>
      <c r="N689" s="421"/>
      <c r="O689" s="421"/>
      <c r="P689" s="421"/>
      <c r="Q689" s="421"/>
      <c r="V689" s="456" t="e">
        <f>#REF!+D689</f>
        <v>#REF!</v>
      </c>
    </row>
    <row r="690" s="420" customFormat="1" ht="18.75" customHeight="1" spans="1:22">
      <c r="A690" s="445" t="s">
        <v>2850</v>
      </c>
      <c r="B690" s="451" t="s">
        <v>2851</v>
      </c>
      <c r="C690" s="451"/>
      <c r="D690" s="447">
        <v>0</v>
      </c>
      <c r="E690" s="448"/>
      <c r="F690" s="449"/>
      <c r="G690" s="450"/>
      <c r="H690" s="450"/>
      <c r="I690" s="450"/>
      <c r="J690" s="450"/>
      <c r="K690" s="450"/>
      <c r="L690" s="450"/>
      <c r="M690" s="450"/>
      <c r="N690" s="421"/>
      <c r="O690" s="421"/>
      <c r="P690" s="421"/>
      <c r="Q690" s="421"/>
      <c r="V690" s="456" t="e">
        <f>#REF!+D690</f>
        <v>#REF!</v>
      </c>
    </row>
    <row r="691" s="421" customFormat="1" ht="18.75" customHeight="1" spans="1:22">
      <c r="A691" s="453" t="s">
        <v>2852</v>
      </c>
      <c r="B691" s="416" t="s">
        <v>2853</v>
      </c>
      <c r="C691" s="416"/>
      <c r="D691" s="454">
        <v>0</v>
      </c>
      <c r="E691" s="455"/>
      <c r="F691" s="449"/>
      <c r="G691" s="450"/>
      <c r="H691" s="450"/>
      <c r="I691" s="450"/>
      <c r="J691" s="450"/>
      <c r="K691" s="450"/>
      <c r="L691" s="450"/>
      <c r="M691" s="450"/>
      <c r="V691" s="423" t="e">
        <f>#REF!+D691</f>
        <v>#REF!</v>
      </c>
    </row>
    <row r="692" s="420" customFormat="1" ht="18.75" customHeight="1" spans="1:22">
      <c r="A692" s="445" t="s">
        <v>2854</v>
      </c>
      <c r="B692" s="452" t="s">
        <v>2855</v>
      </c>
      <c r="C692" s="452"/>
      <c r="D692" s="447">
        <v>0</v>
      </c>
      <c r="E692" s="448"/>
      <c r="F692" s="449"/>
      <c r="G692" s="450"/>
      <c r="H692" s="450"/>
      <c r="I692" s="450"/>
      <c r="J692" s="450"/>
      <c r="K692" s="450"/>
      <c r="L692" s="450"/>
      <c r="M692" s="450"/>
      <c r="N692" s="421"/>
      <c r="O692" s="421"/>
      <c r="P692" s="421"/>
      <c r="Q692" s="421"/>
      <c r="V692" s="456" t="e">
        <f>#REF!+D692</f>
        <v>#REF!</v>
      </c>
    </row>
    <row r="693" s="421" customFormat="1" ht="18.75" customHeight="1" spans="1:22">
      <c r="A693" s="453" t="s">
        <v>2856</v>
      </c>
      <c r="B693" s="416" t="s">
        <v>2847</v>
      </c>
      <c r="C693" s="416"/>
      <c r="D693" s="454">
        <v>0</v>
      </c>
      <c r="E693" s="455"/>
      <c r="F693" s="449"/>
      <c r="G693" s="450"/>
      <c r="H693" s="450"/>
      <c r="I693" s="450"/>
      <c r="J693" s="450"/>
      <c r="K693" s="450"/>
      <c r="L693" s="450"/>
      <c r="M693" s="450"/>
      <c r="V693" s="423" t="e">
        <f>#REF!+D693</f>
        <v>#REF!</v>
      </c>
    </row>
    <row r="694" s="421" customFormat="1" ht="18.75" customHeight="1" spans="1:22">
      <c r="A694" s="453" t="s">
        <v>2857</v>
      </c>
      <c r="B694" s="416" t="s">
        <v>2858</v>
      </c>
      <c r="C694" s="416"/>
      <c r="D694" s="454">
        <v>0</v>
      </c>
      <c r="E694" s="455"/>
      <c r="F694" s="449"/>
      <c r="G694" s="450"/>
      <c r="H694" s="450"/>
      <c r="I694" s="450"/>
      <c r="J694" s="450"/>
      <c r="K694" s="450"/>
      <c r="L694" s="450"/>
      <c r="M694" s="450"/>
      <c r="V694" s="423" t="e">
        <f>#REF!+D694</f>
        <v>#REF!</v>
      </c>
    </row>
    <row r="695" s="421" customFormat="1" ht="18.75" customHeight="1" spans="1:22">
      <c r="A695" s="453" t="s">
        <v>2859</v>
      </c>
      <c r="B695" s="416" t="s">
        <v>2860</v>
      </c>
      <c r="C695" s="416"/>
      <c r="D695" s="454">
        <v>0</v>
      </c>
      <c r="E695" s="455"/>
      <c r="F695" s="449"/>
      <c r="G695" s="450"/>
      <c r="H695" s="450"/>
      <c r="I695" s="450"/>
      <c r="J695" s="450"/>
      <c r="K695" s="450"/>
      <c r="L695" s="450"/>
      <c r="M695" s="450"/>
      <c r="V695" s="423" t="e">
        <f>#REF!+D695</f>
        <v>#REF!</v>
      </c>
    </row>
    <row r="696" s="420" customFormat="1" ht="18.75" customHeight="1" spans="1:22">
      <c r="A696" s="445" t="s">
        <v>2861</v>
      </c>
      <c r="B696" s="451" t="s">
        <v>2862</v>
      </c>
      <c r="C696" s="451"/>
      <c r="D696" s="447">
        <v>0</v>
      </c>
      <c r="E696" s="448"/>
      <c r="F696" s="449"/>
      <c r="G696" s="450"/>
      <c r="H696" s="450"/>
      <c r="I696" s="450"/>
      <c r="J696" s="450"/>
      <c r="K696" s="450"/>
      <c r="L696" s="450"/>
      <c r="M696" s="450"/>
      <c r="N696" s="421"/>
      <c r="O696" s="421"/>
      <c r="P696" s="421"/>
      <c r="Q696" s="421"/>
      <c r="V696" s="456" t="e">
        <f>#REF!+D696</f>
        <v>#REF!</v>
      </c>
    </row>
    <row r="697" s="420" customFormat="1" ht="18.75" customHeight="1" spans="1:22">
      <c r="A697" s="445" t="s">
        <v>2863</v>
      </c>
      <c r="B697" s="452" t="s">
        <v>2864</v>
      </c>
      <c r="C697" s="452"/>
      <c r="D697" s="447">
        <v>0</v>
      </c>
      <c r="E697" s="448"/>
      <c r="F697" s="449"/>
      <c r="G697" s="450"/>
      <c r="H697" s="450"/>
      <c r="I697" s="450"/>
      <c r="J697" s="450"/>
      <c r="K697" s="450"/>
      <c r="L697" s="450"/>
      <c r="M697" s="450"/>
      <c r="N697" s="421"/>
      <c r="O697" s="421"/>
      <c r="P697" s="421"/>
      <c r="Q697" s="421"/>
      <c r="V697" s="456" t="e">
        <f>#REF!+D697</f>
        <v>#REF!</v>
      </c>
    </row>
    <row r="698" s="420" customFormat="1" ht="18.75" customHeight="1" spans="1:22">
      <c r="A698" s="445" t="s">
        <v>2865</v>
      </c>
      <c r="B698" s="452" t="s">
        <v>2866</v>
      </c>
      <c r="C698" s="452"/>
      <c r="D698" s="447">
        <v>0</v>
      </c>
      <c r="E698" s="448"/>
      <c r="F698" s="449"/>
      <c r="G698" s="450"/>
      <c r="H698" s="450"/>
      <c r="I698" s="450"/>
      <c r="J698" s="450"/>
      <c r="K698" s="450"/>
      <c r="L698" s="450"/>
      <c r="M698" s="450"/>
      <c r="N698" s="421"/>
      <c r="O698" s="421"/>
      <c r="P698" s="421"/>
      <c r="Q698" s="421"/>
      <c r="V698" s="456" t="e">
        <f>#REF!+D698</f>
        <v>#REF!</v>
      </c>
    </row>
    <row r="699" s="420" customFormat="1" ht="18.75" customHeight="1" spans="1:22">
      <c r="A699" s="445" t="s">
        <v>2867</v>
      </c>
      <c r="B699" s="451" t="s">
        <v>2868</v>
      </c>
      <c r="C699" s="451"/>
      <c r="D699" s="447">
        <v>0</v>
      </c>
      <c r="E699" s="448"/>
      <c r="F699" s="449"/>
      <c r="G699" s="450"/>
      <c r="H699" s="450"/>
      <c r="I699" s="450"/>
      <c r="J699" s="450"/>
      <c r="K699" s="450"/>
      <c r="L699" s="450"/>
      <c r="M699" s="450"/>
      <c r="N699" s="421"/>
      <c r="O699" s="421"/>
      <c r="P699" s="421"/>
      <c r="Q699" s="421"/>
      <c r="V699" s="456" t="e">
        <f>#REF!+D699</f>
        <v>#REF!</v>
      </c>
    </row>
    <row r="700" s="420" customFormat="1" ht="18.75" customHeight="1" spans="1:22">
      <c r="A700" s="445" t="s">
        <v>2869</v>
      </c>
      <c r="B700" s="452" t="s">
        <v>2870</v>
      </c>
      <c r="C700" s="452"/>
      <c r="D700" s="447">
        <v>0</v>
      </c>
      <c r="E700" s="448"/>
      <c r="F700" s="449"/>
      <c r="G700" s="450"/>
      <c r="H700" s="450"/>
      <c r="I700" s="450"/>
      <c r="J700" s="450"/>
      <c r="K700" s="450"/>
      <c r="L700" s="450"/>
      <c r="M700" s="450"/>
      <c r="N700" s="421"/>
      <c r="O700" s="421"/>
      <c r="P700" s="421"/>
      <c r="Q700" s="421"/>
      <c r="V700" s="456" t="e">
        <f>#REF!+D700</f>
        <v>#REF!</v>
      </c>
    </row>
    <row r="701" s="420" customFormat="1" ht="18.75" customHeight="1" spans="1:22">
      <c r="A701" s="445" t="s">
        <v>2871</v>
      </c>
      <c r="B701" s="452" t="s">
        <v>2872</v>
      </c>
      <c r="C701" s="452"/>
      <c r="D701" s="447">
        <v>0</v>
      </c>
      <c r="E701" s="448"/>
      <c r="F701" s="449"/>
      <c r="G701" s="450"/>
      <c r="H701" s="450"/>
      <c r="I701" s="450"/>
      <c r="J701" s="450"/>
      <c r="K701" s="450"/>
      <c r="L701" s="450"/>
      <c r="M701" s="450"/>
      <c r="N701" s="421"/>
      <c r="O701" s="421"/>
      <c r="P701" s="421"/>
      <c r="Q701" s="421"/>
      <c r="V701" s="456" t="e">
        <f>#REF!+D701</f>
        <v>#REF!</v>
      </c>
    </row>
    <row r="702" s="421" customFormat="1" ht="18.75" customHeight="1" spans="1:22">
      <c r="A702" s="453" t="s">
        <v>2873</v>
      </c>
      <c r="B702" s="416" t="s">
        <v>2874</v>
      </c>
      <c r="C702" s="416"/>
      <c r="D702" s="454">
        <v>0</v>
      </c>
      <c r="E702" s="455"/>
      <c r="F702" s="449"/>
      <c r="G702" s="450"/>
      <c r="H702" s="450"/>
      <c r="I702" s="450"/>
      <c r="J702" s="450"/>
      <c r="K702" s="450"/>
      <c r="L702" s="450"/>
      <c r="M702" s="450"/>
      <c r="V702" s="423" t="e">
        <f>#REF!+D702</f>
        <v>#REF!</v>
      </c>
    </row>
    <row r="703" s="420" customFormat="1" ht="18.75" customHeight="1" spans="1:22">
      <c r="A703" s="445" t="s">
        <v>2875</v>
      </c>
      <c r="B703" s="451" t="s">
        <v>2876</v>
      </c>
      <c r="C703" s="451"/>
      <c r="D703" s="447">
        <v>0</v>
      </c>
      <c r="E703" s="448"/>
      <c r="F703" s="449"/>
      <c r="G703" s="450"/>
      <c r="H703" s="450"/>
      <c r="I703" s="450"/>
      <c r="J703" s="450"/>
      <c r="K703" s="450"/>
      <c r="L703" s="450"/>
      <c r="M703" s="450"/>
      <c r="N703" s="421"/>
      <c r="O703" s="421"/>
      <c r="P703" s="421"/>
      <c r="Q703" s="421"/>
      <c r="V703" s="456" t="e">
        <f>#REF!+D703</f>
        <v>#REF!</v>
      </c>
    </row>
    <row r="704" s="420" customFormat="1" ht="18.75" customHeight="1" spans="1:22">
      <c r="A704" s="445" t="s">
        <v>2877</v>
      </c>
      <c r="B704" s="452" t="s">
        <v>2878</v>
      </c>
      <c r="C704" s="452"/>
      <c r="D704" s="447">
        <v>0</v>
      </c>
      <c r="E704" s="448"/>
      <c r="F704" s="449"/>
      <c r="G704" s="450"/>
      <c r="H704" s="450"/>
      <c r="I704" s="450"/>
      <c r="J704" s="450"/>
      <c r="K704" s="450"/>
      <c r="L704" s="450"/>
      <c r="M704" s="450"/>
      <c r="N704" s="421"/>
      <c r="O704" s="421"/>
      <c r="P704" s="421"/>
      <c r="Q704" s="421"/>
      <c r="V704" s="456" t="e">
        <f>#REF!+D704</f>
        <v>#REF!</v>
      </c>
    </row>
    <row r="705" s="420" customFormat="1" ht="18.75" customHeight="1" spans="1:22">
      <c r="A705" s="445" t="s">
        <v>2879</v>
      </c>
      <c r="B705" s="452" t="s">
        <v>2880</v>
      </c>
      <c r="C705" s="452"/>
      <c r="D705" s="447">
        <v>0</v>
      </c>
      <c r="E705" s="448"/>
      <c r="F705" s="449"/>
      <c r="G705" s="450"/>
      <c r="H705" s="450"/>
      <c r="I705" s="450"/>
      <c r="J705" s="450"/>
      <c r="K705" s="450"/>
      <c r="L705" s="450"/>
      <c r="M705" s="450"/>
      <c r="N705" s="421"/>
      <c r="O705" s="421"/>
      <c r="P705" s="421"/>
      <c r="Q705" s="421"/>
      <c r="V705" s="456" t="e">
        <f>#REF!+D705</f>
        <v>#REF!</v>
      </c>
    </row>
    <row r="706" s="420" customFormat="1" ht="18.75" customHeight="1" spans="1:22">
      <c r="A706" s="445" t="s">
        <v>2881</v>
      </c>
      <c r="B706" s="452" t="s">
        <v>2882</v>
      </c>
      <c r="C706" s="452"/>
      <c r="D706" s="447">
        <v>0</v>
      </c>
      <c r="E706" s="448"/>
      <c r="F706" s="449"/>
      <c r="G706" s="450"/>
      <c r="H706" s="450"/>
      <c r="I706" s="450"/>
      <c r="J706" s="450"/>
      <c r="K706" s="450"/>
      <c r="L706" s="450"/>
      <c r="M706" s="450"/>
      <c r="N706" s="421"/>
      <c r="O706" s="421"/>
      <c r="P706" s="421"/>
      <c r="Q706" s="421"/>
      <c r="V706" s="456" t="e">
        <f>#REF!+D706</f>
        <v>#REF!</v>
      </c>
    </row>
    <row r="707" s="420" customFormat="1" ht="18.75" customHeight="1" spans="1:22">
      <c r="A707" s="445" t="s">
        <v>2883</v>
      </c>
      <c r="B707" s="452" t="s">
        <v>2884</v>
      </c>
      <c r="C707" s="452"/>
      <c r="D707" s="447">
        <v>0</v>
      </c>
      <c r="E707" s="448"/>
      <c r="F707" s="449"/>
      <c r="G707" s="450"/>
      <c r="H707" s="450"/>
      <c r="I707" s="450"/>
      <c r="J707" s="450"/>
      <c r="K707" s="450"/>
      <c r="L707" s="450"/>
      <c r="M707" s="450"/>
      <c r="N707" s="421"/>
      <c r="O707" s="421"/>
      <c r="P707" s="421"/>
      <c r="Q707" s="421"/>
      <c r="V707" s="456" t="e">
        <f>#REF!+D707</f>
        <v>#REF!</v>
      </c>
    </row>
    <row r="708" s="420" customFormat="1" ht="18.75" customHeight="1" spans="1:22">
      <c r="A708" s="445" t="s">
        <v>2885</v>
      </c>
      <c r="B708" s="451" t="s">
        <v>2886</v>
      </c>
      <c r="C708" s="451"/>
      <c r="D708" s="447">
        <v>0</v>
      </c>
      <c r="E708" s="448"/>
      <c r="F708" s="449"/>
      <c r="G708" s="450"/>
      <c r="H708" s="450"/>
      <c r="I708" s="450"/>
      <c r="J708" s="450"/>
      <c r="K708" s="450"/>
      <c r="L708" s="450"/>
      <c r="M708" s="450"/>
      <c r="N708" s="421"/>
      <c r="O708" s="421"/>
      <c r="P708" s="421"/>
      <c r="Q708" s="421"/>
      <c r="V708" s="456" t="e">
        <f>#REF!+D708</f>
        <v>#REF!</v>
      </c>
    </row>
    <row r="709" s="420" customFormat="1" ht="18.75" customHeight="1" spans="1:22">
      <c r="A709" s="445" t="s">
        <v>2887</v>
      </c>
      <c r="B709" s="452" t="s">
        <v>2888</v>
      </c>
      <c r="C709" s="452"/>
      <c r="D709" s="447">
        <v>0</v>
      </c>
      <c r="E709" s="448"/>
      <c r="F709" s="449"/>
      <c r="G709" s="450"/>
      <c r="H709" s="450"/>
      <c r="I709" s="450"/>
      <c r="J709" s="450"/>
      <c r="K709" s="450"/>
      <c r="L709" s="450"/>
      <c r="M709" s="450"/>
      <c r="N709" s="421"/>
      <c r="O709" s="421"/>
      <c r="P709" s="421"/>
      <c r="Q709" s="421"/>
      <c r="V709" s="456" t="e">
        <f>#REF!+D709</f>
        <v>#REF!</v>
      </c>
    </row>
    <row r="710" s="420" customFormat="1" ht="18.75" customHeight="1" spans="1:22">
      <c r="A710" s="445" t="s">
        <v>2889</v>
      </c>
      <c r="B710" s="446" t="s">
        <v>2890</v>
      </c>
      <c r="C710" s="446"/>
      <c r="D710" s="447">
        <v>0</v>
      </c>
      <c r="E710" s="448"/>
      <c r="F710" s="449"/>
      <c r="G710" s="450"/>
      <c r="H710" s="450"/>
      <c r="I710" s="450"/>
      <c r="J710" s="450"/>
      <c r="K710" s="450"/>
      <c r="L710" s="450"/>
      <c r="M710" s="450"/>
      <c r="N710" s="421"/>
      <c r="O710" s="421"/>
      <c r="P710" s="421"/>
      <c r="Q710" s="421"/>
      <c r="V710" s="456" t="e">
        <f>#REF!+D710</f>
        <v>#REF!</v>
      </c>
    </row>
    <row r="711" s="420" customFormat="1" ht="18.75" customHeight="1" spans="1:22">
      <c r="A711" s="445" t="s">
        <v>2891</v>
      </c>
      <c r="B711" s="451" t="s">
        <v>2892</v>
      </c>
      <c r="C711" s="451"/>
      <c r="D711" s="447">
        <v>0</v>
      </c>
      <c r="E711" s="448"/>
      <c r="F711" s="449"/>
      <c r="G711" s="450"/>
      <c r="H711" s="450"/>
      <c r="I711" s="450"/>
      <c r="J711" s="450"/>
      <c r="K711" s="450"/>
      <c r="L711" s="450"/>
      <c r="M711" s="450"/>
      <c r="N711" s="421"/>
      <c r="O711" s="421"/>
      <c r="P711" s="421"/>
      <c r="Q711" s="421"/>
      <c r="V711" s="456" t="e">
        <f>#REF!+D711</f>
        <v>#REF!</v>
      </c>
    </row>
    <row r="712" s="420" customFormat="1" ht="18.75" customHeight="1" spans="1:22">
      <c r="A712" s="445" t="s">
        <v>2893</v>
      </c>
      <c r="B712" s="452" t="s">
        <v>2894</v>
      </c>
      <c r="C712" s="452"/>
      <c r="D712" s="447">
        <v>0</v>
      </c>
      <c r="E712" s="448"/>
      <c r="F712" s="449"/>
      <c r="G712" s="450"/>
      <c r="H712" s="450"/>
      <c r="I712" s="450"/>
      <c r="J712" s="450"/>
      <c r="K712" s="450"/>
      <c r="L712" s="450"/>
      <c r="M712" s="450"/>
      <c r="N712" s="421"/>
      <c r="O712" s="421"/>
      <c r="P712" s="421"/>
      <c r="Q712" s="421"/>
      <c r="V712" s="456" t="e">
        <f>#REF!+D712</f>
        <v>#REF!</v>
      </c>
    </row>
    <row r="713" s="420" customFormat="1" ht="18.75" customHeight="1" spans="1:22">
      <c r="A713" s="445" t="s">
        <v>2895</v>
      </c>
      <c r="B713" s="452" t="s">
        <v>2896</v>
      </c>
      <c r="C713" s="452"/>
      <c r="D713" s="447">
        <v>0</v>
      </c>
      <c r="E713" s="448"/>
      <c r="F713" s="449"/>
      <c r="G713" s="450"/>
      <c r="H713" s="450"/>
      <c r="I713" s="450"/>
      <c r="J713" s="450"/>
      <c r="K713" s="450"/>
      <c r="L713" s="450"/>
      <c r="M713" s="450"/>
      <c r="N713" s="421"/>
      <c r="O713" s="421"/>
      <c r="P713" s="421"/>
      <c r="Q713" s="421"/>
      <c r="V713" s="456" t="e">
        <f>#REF!+D713</f>
        <v>#REF!</v>
      </c>
    </row>
    <row r="714" s="421" customFormat="1" ht="18.75" customHeight="1" spans="1:22">
      <c r="A714" s="453" t="s">
        <v>2897</v>
      </c>
      <c r="B714" s="416" t="s">
        <v>2898</v>
      </c>
      <c r="C714" s="416"/>
      <c r="D714" s="454">
        <v>0</v>
      </c>
      <c r="E714" s="455"/>
      <c r="F714" s="449"/>
      <c r="G714" s="450"/>
      <c r="H714" s="450"/>
      <c r="I714" s="450"/>
      <c r="J714" s="450"/>
      <c r="K714" s="450"/>
      <c r="L714" s="450"/>
      <c r="M714" s="450"/>
      <c r="V714" s="423" t="e">
        <f>#REF!+D714</f>
        <v>#REF!</v>
      </c>
    </row>
    <row r="715" s="420" customFormat="1" ht="18.75" customHeight="1" spans="1:22">
      <c r="A715" s="445" t="s">
        <v>2899</v>
      </c>
      <c r="B715" s="452" t="s">
        <v>2900</v>
      </c>
      <c r="C715" s="452"/>
      <c r="D715" s="447">
        <v>0</v>
      </c>
      <c r="E715" s="448"/>
      <c r="F715" s="449"/>
      <c r="G715" s="450"/>
      <c r="H715" s="450"/>
      <c r="I715" s="450"/>
      <c r="J715" s="450"/>
      <c r="K715" s="450"/>
      <c r="L715" s="450"/>
      <c r="M715" s="450"/>
      <c r="N715" s="421"/>
      <c r="O715" s="421"/>
      <c r="P715" s="421"/>
      <c r="Q715" s="421"/>
      <c r="V715" s="456" t="e">
        <f>#REF!+D715</f>
        <v>#REF!</v>
      </c>
    </row>
    <row r="716" s="420" customFormat="1" ht="18.75" customHeight="1" spans="1:22">
      <c r="A716" s="445" t="s">
        <v>2901</v>
      </c>
      <c r="B716" s="451" t="s">
        <v>2902</v>
      </c>
      <c r="C716" s="451"/>
      <c r="D716" s="447">
        <v>0</v>
      </c>
      <c r="E716" s="448"/>
      <c r="F716" s="449"/>
      <c r="G716" s="450"/>
      <c r="H716" s="450"/>
      <c r="I716" s="450"/>
      <c r="J716" s="450"/>
      <c r="K716" s="450"/>
      <c r="L716" s="450"/>
      <c r="M716" s="450"/>
      <c r="N716" s="421"/>
      <c r="O716" s="421"/>
      <c r="P716" s="421"/>
      <c r="Q716" s="421"/>
      <c r="V716" s="456" t="e">
        <f>#REF!+D716</f>
        <v>#REF!</v>
      </c>
    </row>
    <row r="717" s="420" customFormat="1" ht="18.75" customHeight="1" spans="1:22">
      <c r="A717" s="445" t="s">
        <v>2903</v>
      </c>
      <c r="B717" s="452" t="s">
        <v>2904</v>
      </c>
      <c r="C717" s="452"/>
      <c r="D717" s="447">
        <v>0</v>
      </c>
      <c r="E717" s="448"/>
      <c r="F717" s="449"/>
      <c r="G717" s="450"/>
      <c r="H717" s="450"/>
      <c r="I717" s="450"/>
      <c r="J717" s="450"/>
      <c r="K717" s="450"/>
      <c r="L717" s="450"/>
      <c r="M717" s="450"/>
      <c r="N717" s="421"/>
      <c r="O717" s="421"/>
      <c r="P717" s="421"/>
      <c r="Q717" s="421"/>
      <c r="V717" s="456" t="e">
        <f>#REF!+D717</f>
        <v>#REF!</v>
      </c>
    </row>
    <row r="718" s="420" customFormat="1" ht="18.75" customHeight="1" spans="1:22">
      <c r="A718" s="445" t="s">
        <v>2905</v>
      </c>
      <c r="B718" s="452" t="s">
        <v>2906</v>
      </c>
      <c r="C718" s="452"/>
      <c r="D718" s="447">
        <v>0</v>
      </c>
      <c r="E718" s="448"/>
      <c r="F718" s="449"/>
      <c r="G718" s="450"/>
      <c r="H718" s="450"/>
      <c r="I718" s="450"/>
      <c r="J718" s="450"/>
      <c r="K718" s="450"/>
      <c r="L718" s="450"/>
      <c r="M718" s="450"/>
      <c r="N718" s="421"/>
      <c r="O718" s="421"/>
      <c r="P718" s="421"/>
      <c r="Q718" s="421"/>
      <c r="V718" s="456" t="e">
        <f>#REF!+D718</f>
        <v>#REF!</v>
      </c>
    </row>
    <row r="719" s="420" customFormat="1" ht="18.75" customHeight="1" spans="1:22">
      <c r="A719" s="445" t="s">
        <v>2907</v>
      </c>
      <c r="B719" s="452" t="s">
        <v>2908</v>
      </c>
      <c r="C719" s="452"/>
      <c r="D719" s="447">
        <v>0</v>
      </c>
      <c r="E719" s="448"/>
      <c r="F719" s="449"/>
      <c r="G719" s="450"/>
      <c r="H719" s="450"/>
      <c r="I719" s="450"/>
      <c r="J719" s="450"/>
      <c r="K719" s="450"/>
      <c r="L719" s="450"/>
      <c r="M719" s="450"/>
      <c r="N719" s="421"/>
      <c r="O719" s="421"/>
      <c r="P719" s="421"/>
      <c r="Q719" s="421"/>
      <c r="V719" s="456" t="e">
        <f>#REF!+D719</f>
        <v>#REF!</v>
      </c>
    </row>
    <row r="720" s="421" customFormat="1" ht="18.75" customHeight="1" spans="1:22">
      <c r="A720" s="453" t="s">
        <v>2909</v>
      </c>
      <c r="B720" s="416" t="s">
        <v>2910</v>
      </c>
      <c r="C720" s="416"/>
      <c r="D720" s="454">
        <v>0</v>
      </c>
      <c r="E720" s="455"/>
      <c r="F720" s="449"/>
      <c r="G720" s="450"/>
      <c r="H720" s="450"/>
      <c r="I720" s="450"/>
      <c r="J720" s="450"/>
      <c r="K720" s="450"/>
      <c r="L720" s="450"/>
      <c r="M720" s="450"/>
      <c r="V720" s="423" t="e">
        <f>#REF!+D720</f>
        <v>#REF!</v>
      </c>
    </row>
    <row r="721" s="420" customFormat="1" ht="18.75" customHeight="1" spans="1:22">
      <c r="A721" s="445" t="s">
        <v>2911</v>
      </c>
      <c r="B721" s="452" t="s">
        <v>2912</v>
      </c>
      <c r="C721" s="452"/>
      <c r="D721" s="447">
        <v>0</v>
      </c>
      <c r="E721" s="448"/>
      <c r="F721" s="449"/>
      <c r="G721" s="450"/>
      <c r="H721" s="450"/>
      <c r="I721" s="450"/>
      <c r="J721" s="450"/>
      <c r="K721" s="450"/>
      <c r="L721" s="450"/>
      <c r="M721" s="450"/>
      <c r="N721" s="421"/>
      <c r="O721" s="421"/>
      <c r="P721" s="421"/>
      <c r="Q721" s="421"/>
      <c r="V721" s="456" t="e">
        <f>#REF!+D721</f>
        <v>#REF!</v>
      </c>
    </row>
    <row r="722" s="420" customFormat="1" ht="18.75" customHeight="1" spans="1:22">
      <c r="A722" s="445" t="s">
        <v>2913</v>
      </c>
      <c r="B722" s="452" t="s">
        <v>2914</v>
      </c>
      <c r="C722" s="452"/>
      <c r="D722" s="447">
        <v>0</v>
      </c>
      <c r="E722" s="448"/>
      <c r="F722" s="449"/>
      <c r="G722" s="450"/>
      <c r="H722" s="450"/>
      <c r="I722" s="450"/>
      <c r="J722" s="450"/>
      <c r="K722" s="450"/>
      <c r="L722" s="450"/>
      <c r="M722" s="450"/>
      <c r="N722" s="421"/>
      <c r="O722" s="421"/>
      <c r="P722" s="421"/>
      <c r="Q722" s="421"/>
      <c r="V722" s="456" t="e">
        <f>#REF!+D722</f>
        <v>#REF!</v>
      </c>
    </row>
    <row r="723" s="421" customFormat="1" ht="18.75" customHeight="1" spans="1:22">
      <c r="A723" s="453" t="s">
        <v>1291</v>
      </c>
      <c r="B723" s="416" t="s">
        <v>2679</v>
      </c>
      <c r="C723" s="416" t="s">
        <v>2641</v>
      </c>
      <c r="D723" s="454">
        <v>750</v>
      </c>
      <c r="E723" s="455"/>
      <c r="F723" s="449"/>
      <c r="G723" s="450"/>
      <c r="H723" s="450"/>
      <c r="I723" s="450"/>
      <c r="J723" s="450"/>
      <c r="K723" s="450">
        <v>750</v>
      </c>
      <c r="L723" s="450"/>
      <c r="M723" s="450"/>
      <c r="V723" s="423" t="e">
        <f>#REF!+D723</f>
        <v>#REF!</v>
      </c>
    </row>
    <row r="724" s="421" customFormat="1" ht="18.75" customHeight="1" spans="1:22">
      <c r="A724" s="453" t="s">
        <v>1292</v>
      </c>
      <c r="B724" s="416" t="s">
        <v>2915</v>
      </c>
      <c r="C724" s="416" t="s">
        <v>2916</v>
      </c>
      <c r="D724" s="454">
        <v>0</v>
      </c>
      <c r="E724" s="455"/>
      <c r="F724" s="449"/>
      <c r="G724" s="450"/>
      <c r="H724" s="450"/>
      <c r="I724" s="450"/>
      <c r="J724" s="450"/>
      <c r="K724" s="450"/>
      <c r="L724" s="450"/>
      <c r="M724" s="450"/>
      <c r="V724" s="423" t="e">
        <f>#REF!+D724</f>
        <v>#REF!</v>
      </c>
    </row>
    <row r="725" s="421" customFormat="1" ht="18.75" customHeight="1" spans="1:22">
      <c r="A725" s="453" t="s">
        <v>1294</v>
      </c>
      <c r="B725" s="416" t="s">
        <v>95</v>
      </c>
      <c r="C725" s="416"/>
      <c r="D725" s="454">
        <v>0</v>
      </c>
      <c r="E725" s="455"/>
      <c r="F725" s="449"/>
      <c r="G725" s="450"/>
      <c r="H725" s="450"/>
      <c r="I725" s="450"/>
      <c r="J725" s="450"/>
      <c r="K725" s="450"/>
      <c r="L725" s="450"/>
      <c r="M725" s="450"/>
      <c r="V725" s="423" t="e">
        <f>#REF!+D725</f>
        <v>#REF!</v>
      </c>
    </row>
    <row r="726" s="420" customFormat="1" ht="18.75" customHeight="1" spans="1:22">
      <c r="A726" s="445" t="s">
        <v>1295</v>
      </c>
      <c r="B726" s="452" t="s">
        <v>97</v>
      </c>
      <c r="C726" s="452"/>
      <c r="D726" s="447">
        <v>0</v>
      </c>
      <c r="E726" s="448"/>
      <c r="F726" s="449"/>
      <c r="G726" s="450"/>
      <c r="H726" s="450"/>
      <c r="I726" s="450"/>
      <c r="J726" s="450"/>
      <c r="K726" s="450"/>
      <c r="L726" s="450"/>
      <c r="M726" s="450"/>
      <c r="N726" s="421"/>
      <c r="O726" s="421"/>
      <c r="P726" s="421"/>
      <c r="Q726" s="421"/>
      <c r="V726" s="456" t="e">
        <f>#REF!+D726</f>
        <v>#REF!</v>
      </c>
    </row>
    <row r="727" s="421" customFormat="1" ht="18.75" customHeight="1" spans="1:22">
      <c r="A727" s="453" t="s">
        <v>1296</v>
      </c>
      <c r="B727" s="416" t="s">
        <v>99</v>
      </c>
      <c r="C727" s="416"/>
      <c r="D727" s="454">
        <v>0</v>
      </c>
      <c r="E727" s="455"/>
      <c r="F727" s="449"/>
      <c r="G727" s="450"/>
      <c r="H727" s="450"/>
      <c r="I727" s="450"/>
      <c r="J727" s="450"/>
      <c r="K727" s="450"/>
      <c r="L727" s="450"/>
      <c r="M727" s="450"/>
      <c r="V727" s="423" t="e">
        <f>#REF!+D727</f>
        <v>#REF!</v>
      </c>
    </row>
    <row r="728" s="420" customFormat="1" ht="18.75" customHeight="1" spans="1:22">
      <c r="A728" s="445" t="s">
        <v>1297</v>
      </c>
      <c r="B728" s="452" t="s">
        <v>2917</v>
      </c>
      <c r="C728" s="452" t="s">
        <v>2916</v>
      </c>
      <c r="D728" s="447">
        <v>0</v>
      </c>
      <c r="E728" s="448"/>
      <c r="F728" s="449"/>
      <c r="G728" s="450"/>
      <c r="H728" s="450"/>
      <c r="I728" s="450"/>
      <c r="J728" s="450"/>
      <c r="K728" s="450"/>
      <c r="L728" s="450"/>
      <c r="M728" s="450"/>
      <c r="N728" s="421"/>
      <c r="O728" s="421"/>
      <c r="P728" s="421"/>
      <c r="Q728" s="421"/>
      <c r="V728" s="456" t="e">
        <f>#REF!+D728</f>
        <v>#REF!</v>
      </c>
    </row>
    <row r="729" s="420" customFormat="1" ht="18.75" customHeight="1" spans="1:22">
      <c r="A729" s="445" t="s">
        <v>1299</v>
      </c>
      <c r="B729" s="451" t="s">
        <v>1300</v>
      </c>
      <c r="C729" s="451"/>
      <c r="D729" s="447">
        <v>0</v>
      </c>
      <c r="E729" s="448"/>
      <c r="F729" s="449"/>
      <c r="G729" s="450"/>
      <c r="H729" s="450"/>
      <c r="I729" s="450"/>
      <c r="J729" s="450"/>
      <c r="K729" s="450"/>
      <c r="L729" s="450"/>
      <c r="M729" s="450"/>
      <c r="N729" s="421"/>
      <c r="O729" s="421"/>
      <c r="P729" s="421"/>
      <c r="Q729" s="421"/>
      <c r="V729" s="456" t="e">
        <f>#REF!+D729</f>
        <v>#REF!</v>
      </c>
    </row>
    <row r="730" s="421" customFormat="1" ht="18.75" customHeight="1" spans="1:22">
      <c r="A730" s="453" t="s">
        <v>1301</v>
      </c>
      <c r="B730" s="416" t="s">
        <v>1302</v>
      </c>
      <c r="C730" s="416"/>
      <c r="D730" s="454">
        <v>0</v>
      </c>
      <c r="E730" s="455"/>
      <c r="F730" s="449"/>
      <c r="G730" s="450"/>
      <c r="H730" s="450"/>
      <c r="I730" s="450"/>
      <c r="J730" s="450"/>
      <c r="K730" s="450"/>
      <c r="L730" s="450"/>
      <c r="M730" s="450"/>
      <c r="V730" s="423" t="e">
        <f>#REF!+D730</f>
        <v>#REF!</v>
      </c>
    </row>
    <row r="731" s="420" customFormat="1" ht="18.75" customHeight="1" spans="1:22">
      <c r="A731" s="445" t="s">
        <v>1303</v>
      </c>
      <c r="B731" s="452" t="s">
        <v>1304</v>
      </c>
      <c r="C731" s="452"/>
      <c r="D731" s="447">
        <v>0</v>
      </c>
      <c r="E731" s="448"/>
      <c r="F731" s="449"/>
      <c r="G731" s="450"/>
      <c r="H731" s="450"/>
      <c r="I731" s="450"/>
      <c r="J731" s="450"/>
      <c r="K731" s="450"/>
      <c r="L731" s="450"/>
      <c r="M731" s="450"/>
      <c r="N731" s="421"/>
      <c r="O731" s="421"/>
      <c r="P731" s="421"/>
      <c r="Q731" s="421"/>
      <c r="V731" s="456" t="e">
        <f>#REF!+D731</f>
        <v>#REF!</v>
      </c>
    </row>
    <row r="732" s="420" customFormat="1" ht="18.75" customHeight="1" spans="1:22">
      <c r="A732" s="445" t="s">
        <v>1305</v>
      </c>
      <c r="B732" s="452" t="s">
        <v>1306</v>
      </c>
      <c r="C732" s="452"/>
      <c r="D732" s="447">
        <v>0</v>
      </c>
      <c r="E732" s="448"/>
      <c r="F732" s="449"/>
      <c r="G732" s="450"/>
      <c r="H732" s="450"/>
      <c r="I732" s="450"/>
      <c r="J732" s="450"/>
      <c r="K732" s="450"/>
      <c r="L732" s="450"/>
      <c r="M732" s="450"/>
      <c r="N732" s="421"/>
      <c r="O732" s="421"/>
      <c r="P732" s="421"/>
      <c r="Q732" s="421"/>
      <c r="V732" s="456" t="e">
        <f>#REF!+D732</f>
        <v>#REF!</v>
      </c>
    </row>
    <row r="733" s="420" customFormat="1" ht="18.75" customHeight="1" spans="1:22">
      <c r="A733" s="445" t="s">
        <v>1307</v>
      </c>
      <c r="B733" s="451" t="s">
        <v>1308</v>
      </c>
      <c r="C733" s="451"/>
      <c r="D733" s="447">
        <v>0</v>
      </c>
      <c r="E733" s="448"/>
      <c r="F733" s="449"/>
      <c r="G733" s="450"/>
      <c r="H733" s="450"/>
      <c r="I733" s="450"/>
      <c r="J733" s="450"/>
      <c r="K733" s="450"/>
      <c r="L733" s="450"/>
      <c r="M733" s="450"/>
      <c r="N733" s="421"/>
      <c r="O733" s="421"/>
      <c r="P733" s="421"/>
      <c r="Q733" s="421"/>
      <c r="V733" s="456" t="e">
        <f>#REF!+D733</f>
        <v>#REF!</v>
      </c>
    </row>
    <row r="734" s="420" customFormat="1" ht="18.75" customHeight="1" spans="1:22">
      <c r="A734" s="445" t="s">
        <v>1309</v>
      </c>
      <c r="B734" s="452" t="s">
        <v>1310</v>
      </c>
      <c r="C734" s="452"/>
      <c r="D734" s="447">
        <v>0</v>
      </c>
      <c r="E734" s="448"/>
      <c r="F734" s="449"/>
      <c r="G734" s="450"/>
      <c r="H734" s="450"/>
      <c r="I734" s="450"/>
      <c r="J734" s="450"/>
      <c r="K734" s="450"/>
      <c r="L734" s="450"/>
      <c r="M734" s="450"/>
      <c r="N734" s="421"/>
      <c r="O734" s="421"/>
      <c r="P734" s="421"/>
      <c r="Q734" s="421"/>
      <c r="V734" s="456" t="e">
        <f>#REF!+D734</f>
        <v>#REF!</v>
      </c>
    </row>
    <row r="735" s="420" customFormat="1" ht="18.75" customHeight="1" spans="1:22">
      <c r="A735" s="445" t="s">
        <v>1311</v>
      </c>
      <c r="B735" s="452" t="s">
        <v>1312</v>
      </c>
      <c r="C735" s="452"/>
      <c r="D735" s="447">
        <v>0</v>
      </c>
      <c r="E735" s="448"/>
      <c r="F735" s="449"/>
      <c r="G735" s="450"/>
      <c r="H735" s="450"/>
      <c r="I735" s="450"/>
      <c r="J735" s="450"/>
      <c r="K735" s="450"/>
      <c r="L735" s="450"/>
      <c r="M735" s="450"/>
      <c r="N735" s="421"/>
      <c r="O735" s="421"/>
      <c r="P735" s="421"/>
      <c r="Q735" s="421"/>
      <c r="V735" s="456" t="e">
        <f>#REF!+D735</f>
        <v>#REF!</v>
      </c>
    </row>
    <row r="736" s="421" customFormat="1" ht="18.75" customHeight="1" spans="1:22">
      <c r="A736" s="453" t="s">
        <v>1313</v>
      </c>
      <c r="B736" s="416" t="s">
        <v>1314</v>
      </c>
      <c r="C736" s="416"/>
      <c r="D736" s="454">
        <v>0</v>
      </c>
      <c r="E736" s="455"/>
      <c r="F736" s="449"/>
      <c r="G736" s="450"/>
      <c r="H736" s="450"/>
      <c r="I736" s="450"/>
      <c r="J736" s="450"/>
      <c r="K736" s="450"/>
      <c r="L736" s="450"/>
      <c r="M736" s="450"/>
      <c r="V736" s="423" t="e">
        <f>#REF!+D736</f>
        <v>#REF!</v>
      </c>
    </row>
    <row r="737" s="421" customFormat="1" ht="18.75" customHeight="1" spans="1:22">
      <c r="A737" s="453" t="s">
        <v>1315</v>
      </c>
      <c r="B737" s="416" t="s">
        <v>1316</v>
      </c>
      <c r="C737" s="416"/>
      <c r="D737" s="454">
        <v>0</v>
      </c>
      <c r="E737" s="455"/>
      <c r="F737" s="449"/>
      <c r="G737" s="450"/>
      <c r="H737" s="450"/>
      <c r="I737" s="450"/>
      <c r="J737" s="450"/>
      <c r="K737" s="450"/>
      <c r="L737" s="450"/>
      <c r="M737" s="450"/>
      <c r="V737" s="423" t="e">
        <f>#REF!+D737</f>
        <v>#REF!</v>
      </c>
    </row>
    <row r="738" s="420" customFormat="1" ht="18.75" customHeight="1" spans="1:22">
      <c r="A738" s="445" t="s">
        <v>1317</v>
      </c>
      <c r="B738" s="452" t="s">
        <v>1318</v>
      </c>
      <c r="C738" s="452"/>
      <c r="D738" s="447">
        <v>0</v>
      </c>
      <c r="E738" s="448"/>
      <c r="F738" s="449"/>
      <c r="G738" s="450"/>
      <c r="H738" s="450"/>
      <c r="I738" s="450"/>
      <c r="J738" s="450"/>
      <c r="K738" s="450"/>
      <c r="L738" s="450"/>
      <c r="M738" s="450"/>
      <c r="N738" s="421"/>
      <c r="O738" s="421"/>
      <c r="P738" s="421"/>
      <c r="Q738" s="421"/>
      <c r="V738" s="456" t="e">
        <f>#REF!+D738</f>
        <v>#REF!</v>
      </c>
    </row>
    <row r="739" s="421" customFormat="1" ht="18.75" customHeight="1" spans="1:22">
      <c r="A739" s="453" t="s">
        <v>1319</v>
      </c>
      <c r="B739" s="416" t="s">
        <v>1320</v>
      </c>
      <c r="C739" s="416"/>
      <c r="D739" s="454">
        <v>0</v>
      </c>
      <c r="E739" s="455"/>
      <c r="F739" s="449"/>
      <c r="G739" s="450"/>
      <c r="H739" s="450"/>
      <c r="I739" s="450"/>
      <c r="J739" s="450"/>
      <c r="K739" s="450"/>
      <c r="L739" s="450"/>
      <c r="M739" s="450"/>
      <c r="V739" s="423" t="e">
        <f>#REF!+D739</f>
        <v>#REF!</v>
      </c>
    </row>
    <row r="740" s="421" customFormat="1" ht="18.75" customHeight="1" spans="1:22">
      <c r="A740" s="453" t="s">
        <v>1321</v>
      </c>
      <c r="B740" s="416" t="s">
        <v>1322</v>
      </c>
      <c r="C740" s="416"/>
      <c r="D740" s="454">
        <v>0</v>
      </c>
      <c r="E740" s="455"/>
      <c r="F740" s="449"/>
      <c r="G740" s="450"/>
      <c r="H740" s="450"/>
      <c r="I740" s="450"/>
      <c r="J740" s="450"/>
      <c r="K740" s="450"/>
      <c r="L740" s="450"/>
      <c r="M740" s="450"/>
      <c r="V740" s="423" t="e">
        <f>#REF!+D740</f>
        <v>#REF!</v>
      </c>
    </row>
    <row r="741" s="420" customFormat="1" ht="18.75" customHeight="1" spans="1:22">
      <c r="A741" s="445" t="s">
        <v>1323</v>
      </c>
      <c r="B741" s="452" t="s">
        <v>1324</v>
      </c>
      <c r="C741" s="452"/>
      <c r="D741" s="447">
        <v>0</v>
      </c>
      <c r="E741" s="448"/>
      <c r="F741" s="449"/>
      <c r="G741" s="450"/>
      <c r="H741" s="450"/>
      <c r="I741" s="450"/>
      <c r="J741" s="450"/>
      <c r="K741" s="450"/>
      <c r="L741" s="450"/>
      <c r="M741" s="450"/>
      <c r="N741" s="421"/>
      <c r="O741" s="421"/>
      <c r="P741" s="421"/>
      <c r="Q741" s="421"/>
      <c r="V741" s="456" t="e">
        <f>#REF!+D741</f>
        <v>#REF!</v>
      </c>
    </row>
    <row r="742" s="420" customFormat="1" ht="18.75" customHeight="1" spans="1:22">
      <c r="A742" s="445" t="s">
        <v>1325</v>
      </c>
      <c r="B742" s="452" t="s">
        <v>1326</v>
      </c>
      <c r="C742" s="452" t="s">
        <v>2918</v>
      </c>
      <c r="D742" s="447">
        <v>23</v>
      </c>
      <c r="E742" s="448"/>
      <c r="F742" s="449"/>
      <c r="G742" s="450"/>
      <c r="H742" s="450"/>
      <c r="I742" s="450"/>
      <c r="J742" s="450"/>
      <c r="K742" s="450">
        <v>23</v>
      </c>
      <c r="L742" s="450"/>
      <c r="M742" s="450"/>
      <c r="N742" s="421"/>
      <c r="O742" s="421"/>
      <c r="P742" s="421"/>
      <c r="Q742" s="421"/>
      <c r="V742" s="456" t="e">
        <f>#REF!+D742</f>
        <v>#REF!</v>
      </c>
    </row>
    <row r="743" s="420" customFormat="1" ht="18.75" customHeight="1" spans="1:22">
      <c r="A743" s="445" t="s">
        <v>1327</v>
      </c>
      <c r="B743" s="452" t="s">
        <v>1328</v>
      </c>
      <c r="C743" s="452"/>
      <c r="D743" s="447">
        <v>0</v>
      </c>
      <c r="E743" s="448"/>
      <c r="F743" s="449"/>
      <c r="G743" s="450"/>
      <c r="H743" s="450"/>
      <c r="I743" s="450"/>
      <c r="J743" s="450"/>
      <c r="K743" s="450"/>
      <c r="L743" s="450"/>
      <c r="M743" s="450"/>
      <c r="N743" s="421"/>
      <c r="O743" s="421"/>
      <c r="P743" s="421"/>
      <c r="Q743" s="421"/>
      <c r="V743" s="456" t="e">
        <f>#REF!+D743</f>
        <v>#REF!</v>
      </c>
    </row>
    <row r="744" s="420" customFormat="1" ht="18.75" customHeight="1" spans="1:22">
      <c r="A744" s="445" t="s">
        <v>1329</v>
      </c>
      <c r="B744" s="452" t="s">
        <v>1330</v>
      </c>
      <c r="C744" s="452"/>
      <c r="D744" s="447">
        <v>0</v>
      </c>
      <c r="E744" s="448"/>
      <c r="F744" s="449"/>
      <c r="G744" s="450"/>
      <c r="H744" s="450"/>
      <c r="I744" s="450"/>
      <c r="J744" s="450"/>
      <c r="K744" s="450"/>
      <c r="L744" s="450"/>
      <c r="M744" s="450"/>
      <c r="N744" s="421"/>
      <c r="O744" s="421"/>
      <c r="P744" s="421"/>
      <c r="Q744" s="421"/>
      <c r="V744" s="456" t="e">
        <f>#REF!+D744</f>
        <v>#REF!</v>
      </c>
    </row>
    <row r="745" s="420" customFormat="1" ht="18.75" customHeight="1" spans="1:22">
      <c r="A745" s="445" t="s">
        <v>1331</v>
      </c>
      <c r="B745" s="451" t="s">
        <v>1332</v>
      </c>
      <c r="C745" s="451" t="s">
        <v>2918</v>
      </c>
      <c r="D745" s="447">
        <v>23</v>
      </c>
      <c r="E745" s="448"/>
      <c r="F745" s="449"/>
      <c r="G745" s="450"/>
      <c r="H745" s="450"/>
      <c r="I745" s="450"/>
      <c r="J745" s="450"/>
      <c r="K745" s="450">
        <v>23</v>
      </c>
      <c r="L745" s="450"/>
      <c r="M745" s="450"/>
      <c r="N745" s="421"/>
      <c r="O745" s="421"/>
      <c r="P745" s="421"/>
      <c r="Q745" s="421"/>
      <c r="V745" s="456" t="e">
        <f>#REF!+D745</f>
        <v>#REF!</v>
      </c>
    </row>
    <row r="746" s="420" customFormat="1" ht="18.75" customHeight="1" spans="1:22">
      <c r="A746" s="445" t="s">
        <v>1333</v>
      </c>
      <c r="B746" s="452" t="s">
        <v>1334</v>
      </c>
      <c r="C746" s="452" t="s">
        <v>2919</v>
      </c>
      <c r="D746" s="447">
        <v>244</v>
      </c>
      <c r="E746" s="448"/>
      <c r="F746" s="449"/>
      <c r="G746" s="450"/>
      <c r="H746" s="450"/>
      <c r="I746" s="450"/>
      <c r="J746" s="450"/>
      <c r="K746" s="450">
        <v>244</v>
      </c>
      <c r="L746" s="450"/>
      <c r="M746" s="450"/>
      <c r="N746" s="421"/>
      <c r="O746" s="421"/>
      <c r="P746" s="421"/>
      <c r="Q746" s="421"/>
      <c r="V746" s="456" t="e">
        <f>#REF!+D746</f>
        <v>#REF!</v>
      </c>
    </row>
    <row r="747" s="421" customFormat="1" ht="18.75" customHeight="1" spans="1:22">
      <c r="A747" s="453" t="s">
        <v>1335</v>
      </c>
      <c r="B747" s="416" t="s">
        <v>1336</v>
      </c>
      <c r="C747" s="416">
        <v>4</v>
      </c>
      <c r="D747" s="454">
        <v>0</v>
      </c>
      <c r="E747" s="455"/>
      <c r="F747" s="449"/>
      <c r="G747" s="450"/>
      <c r="H747" s="450"/>
      <c r="I747" s="450"/>
      <c r="J747" s="450"/>
      <c r="K747" s="450"/>
      <c r="L747" s="450"/>
      <c r="M747" s="450"/>
      <c r="V747" s="423" t="e">
        <f>#REF!+D747</f>
        <v>#REF!</v>
      </c>
    </row>
    <row r="748" s="420" customFormat="1" ht="18.75" customHeight="1" spans="1:22">
      <c r="A748" s="445" t="s">
        <v>1337</v>
      </c>
      <c r="B748" s="451" t="s">
        <v>1338</v>
      </c>
      <c r="C748" s="451">
        <v>0</v>
      </c>
      <c r="D748" s="447">
        <v>0</v>
      </c>
      <c r="E748" s="448"/>
      <c r="F748" s="449"/>
      <c r="G748" s="450"/>
      <c r="H748" s="450"/>
      <c r="I748" s="450"/>
      <c r="J748" s="450"/>
      <c r="K748" s="450"/>
      <c r="L748" s="450"/>
      <c r="M748" s="450"/>
      <c r="N748" s="421"/>
      <c r="O748" s="421"/>
      <c r="P748" s="421"/>
      <c r="Q748" s="421"/>
      <c r="V748" s="456" t="e">
        <f>#REF!+D748</f>
        <v>#REF!</v>
      </c>
    </row>
    <row r="749" s="420" customFormat="1" ht="18.75" customHeight="1" spans="1:22">
      <c r="A749" s="445" t="s">
        <v>1339</v>
      </c>
      <c r="B749" s="452" t="s">
        <v>1340</v>
      </c>
      <c r="C749" s="452">
        <v>0</v>
      </c>
      <c r="D749" s="447">
        <v>0</v>
      </c>
      <c r="E749" s="448"/>
      <c r="F749" s="449"/>
      <c r="G749" s="450"/>
      <c r="H749" s="450"/>
      <c r="I749" s="450"/>
      <c r="J749" s="450"/>
      <c r="K749" s="450"/>
      <c r="L749" s="450"/>
      <c r="M749" s="450"/>
      <c r="N749" s="421"/>
      <c r="O749" s="421"/>
      <c r="P749" s="421"/>
      <c r="Q749" s="421"/>
      <c r="V749" s="456" t="e">
        <f>#REF!+D749</f>
        <v>#REF!</v>
      </c>
    </row>
    <row r="750" s="420" customFormat="1" ht="18.75" customHeight="1" spans="1:22">
      <c r="A750" s="445" t="s">
        <v>1341</v>
      </c>
      <c r="B750" s="452" t="s">
        <v>1342</v>
      </c>
      <c r="C750" s="452">
        <v>0</v>
      </c>
      <c r="D750" s="447">
        <v>0</v>
      </c>
      <c r="E750" s="448"/>
      <c r="F750" s="449"/>
      <c r="G750" s="450"/>
      <c r="H750" s="450"/>
      <c r="I750" s="450"/>
      <c r="J750" s="450"/>
      <c r="K750" s="450"/>
      <c r="L750" s="450"/>
      <c r="M750" s="450"/>
      <c r="N750" s="421"/>
      <c r="O750" s="421"/>
      <c r="P750" s="421"/>
      <c r="Q750" s="421"/>
      <c r="V750" s="456" t="e">
        <f>#REF!+D750</f>
        <v>#REF!</v>
      </c>
    </row>
    <row r="751" s="420" customFormat="1" ht="18.75" customHeight="1" spans="1:22">
      <c r="A751" s="445" t="s">
        <v>1343</v>
      </c>
      <c r="B751" s="452" t="s">
        <v>1344</v>
      </c>
      <c r="C751" s="452">
        <v>0</v>
      </c>
      <c r="D751" s="447">
        <v>0</v>
      </c>
      <c r="E751" s="448"/>
      <c r="F751" s="449"/>
      <c r="G751" s="450"/>
      <c r="H751" s="450"/>
      <c r="I751" s="450"/>
      <c r="J751" s="450"/>
      <c r="K751" s="450"/>
      <c r="L751" s="450"/>
      <c r="M751" s="450"/>
      <c r="N751" s="421"/>
      <c r="O751" s="421"/>
      <c r="P751" s="421"/>
      <c r="Q751" s="421"/>
      <c r="V751" s="456" t="e">
        <f>#REF!+D751</f>
        <v>#REF!</v>
      </c>
    </row>
    <row r="752" s="420" customFormat="1" ht="18.75" customHeight="1" spans="1:22">
      <c r="A752" s="445" t="s">
        <v>1345</v>
      </c>
      <c r="B752" s="451" t="s">
        <v>1346</v>
      </c>
      <c r="C752" s="451">
        <v>0</v>
      </c>
      <c r="D752" s="447">
        <v>0</v>
      </c>
      <c r="E752" s="448"/>
      <c r="F752" s="449"/>
      <c r="G752" s="450"/>
      <c r="H752" s="450"/>
      <c r="I752" s="450"/>
      <c r="J752" s="450"/>
      <c r="K752" s="450"/>
      <c r="L752" s="450"/>
      <c r="M752" s="450"/>
      <c r="N752" s="421"/>
      <c r="O752" s="421"/>
      <c r="P752" s="421"/>
      <c r="Q752" s="421"/>
      <c r="V752" s="456" t="e">
        <f>#REF!+D752</f>
        <v>#REF!</v>
      </c>
    </row>
    <row r="753" s="420" customFormat="1" ht="18.75" customHeight="1" spans="1:22">
      <c r="A753" s="445" t="s">
        <v>1347</v>
      </c>
      <c r="B753" s="452" t="s">
        <v>1348</v>
      </c>
      <c r="C753" s="452">
        <v>0</v>
      </c>
      <c r="D753" s="447">
        <v>0</v>
      </c>
      <c r="E753" s="448"/>
      <c r="F753" s="449"/>
      <c r="G753" s="450"/>
      <c r="H753" s="450"/>
      <c r="I753" s="450"/>
      <c r="J753" s="450"/>
      <c r="K753" s="450"/>
      <c r="L753" s="450"/>
      <c r="M753" s="450"/>
      <c r="N753" s="421"/>
      <c r="O753" s="421"/>
      <c r="P753" s="421"/>
      <c r="Q753" s="421"/>
      <c r="V753" s="456" t="e">
        <f>#REF!+D753</f>
        <v>#REF!</v>
      </c>
    </row>
    <row r="754" s="420" customFormat="1" ht="18.75" customHeight="1" spans="1:22">
      <c r="A754" s="445" t="s">
        <v>1349</v>
      </c>
      <c r="B754" s="452" t="s">
        <v>1350</v>
      </c>
      <c r="C754" s="452">
        <v>111</v>
      </c>
      <c r="D754" s="447">
        <v>21</v>
      </c>
      <c r="E754" s="448"/>
      <c r="F754" s="449"/>
      <c r="G754" s="450"/>
      <c r="H754" s="450"/>
      <c r="I754" s="450"/>
      <c r="J754" s="450"/>
      <c r="K754" s="450">
        <v>21</v>
      </c>
      <c r="L754" s="450"/>
      <c r="M754" s="450"/>
      <c r="N754" s="421"/>
      <c r="O754" s="421"/>
      <c r="P754" s="421"/>
      <c r="Q754" s="421"/>
      <c r="V754" s="456" t="e">
        <f>#REF!+D754</f>
        <v>#REF!</v>
      </c>
    </row>
    <row r="755" s="421" customFormat="1" ht="18.75" customHeight="1" spans="1:22">
      <c r="A755" s="453" t="s">
        <v>1351</v>
      </c>
      <c r="B755" s="416" t="s">
        <v>1352</v>
      </c>
      <c r="C755" s="416">
        <v>0</v>
      </c>
      <c r="D755" s="454">
        <v>0</v>
      </c>
      <c r="E755" s="455"/>
      <c r="F755" s="449"/>
      <c r="G755" s="450"/>
      <c r="H755" s="450"/>
      <c r="I755" s="450"/>
      <c r="J755" s="450"/>
      <c r="K755" s="450"/>
      <c r="L755" s="450"/>
      <c r="M755" s="450"/>
      <c r="V755" s="423" t="e">
        <f>#REF!+D755</f>
        <v>#REF!</v>
      </c>
    </row>
    <row r="756" s="420" customFormat="1" ht="18.75" customHeight="1" spans="1:22">
      <c r="A756" s="445" t="s">
        <v>1353</v>
      </c>
      <c r="B756" s="452" t="s">
        <v>1354</v>
      </c>
      <c r="C756" s="452">
        <v>0</v>
      </c>
      <c r="D756" s="447">
        <v>0</v>
      </c>
      <c r="E756" s="448"/>
      <c r="F756" s="449"/>
      <c r="G756" s="450"/>
      <c r="H756" s="450"/>
      <c r="I756" s="450"/>
      <c r="J756" s="450"/>
      <c r="K756" s="450"/>
      <c r="L756" s="450"/>
      <c r="M756" s="450"/>
      <c r="N756" s="421"/>
      <c r="O756" s="421"/>
      <c r="P756" s="421"/>
      <c r="Q756" s="421"/>
      <c r="V756" s="456" t="e">
        <f>#REF!+D756</f>
        <v>#REF!</v>
      </c>
    </row>
    <row r="757" s="421" customFormat="1" ht="18.75" customHeight="1" spans="1:22">
      <c r="A757" s="453" t="s">
        <v>1355</v>
      </c>
      <c r="B757" s="416" t="s">
        <v>1356</v>
      </c>
      <c r="C757" s="416">
        <v>30</v>
      </c>
      <c r="D757" s="454">
        <v>223</v>
      </c>
      <c r="E757" s="455"/>
      <c r="F757" s="449"/>
      <c r="G757" s="450"/>
      <c r="H757" s="450"/>
      <c r="I757" s="450"/>
      <c r="J757" s="450"/>
      <c r="K757" s="450">
        <v>223</v>
      </c>
      <c r="L757" s="450"/>
      <c r="M757" s="450"/>
      <c r="V757" s="423" t="e">
        <f>#REF!+D757</f>
        <v>#REF!</v>
      </c>
    </row>
    <row r="758" s="421" customFormat="1" ht="18.75" customHeight="1" spans="1:22">
      <c r="A758" s="453" t="s">
        <v>1357</v>
      </c>
      <c r="B758" s="416" t="s">
        <v>1358</v>
      </c>
      <c r="C758" s="416"/>
      <c r="D758" s="454">
        <v>0</v>
      </c>
      <c r="E758" s="455"/>
      <c r="F758" s="449"/>
      <c r="G758" s="450"/>
      <c r="H758" s="450"/>
      <c r="I758" s="450"/>
      <c r="J758" s="450"/>
      <c r="K758" s="450"/>
      <c r="L758" s="450"/>
      <c r="M758" s="450"/>
      <c r="V758" s="423" t="e">
        <f>#REF!+D758</f>
        <v>#REF!</v>
      </c>
    </row>
    <row r="759" s="420" customFormat="1" ht="18.75" customHeight="1" spans="1:22">
      <c r="A759" s="445" t="s">
        <v>1359</v>
      </c>
      <c r="B759" s="452" t="s">
        <v>1360</v>
      </c>
      <c r="C759" s="452"/>
      <c r="D759" s="447">
        <v>0</v>
      </c>
      <c r="E759" s="448"/>
      <c r="F759" s="449"/>
      <c r="G759" s="450"/>
      <c r="H759" s="450"/>
      <c r="I759" s="450"/>
      <c r="J759" s="450"/>
      <c r="K759" s="450"/>
      <c r="L759" s="450"/>
      <c r="M759" s="450"/>
      <c r="N759" s="421"/>
      <c r="O759" s="421"/>
      <c r="P759" s="421"/>
      <c r="Q759" s="421"/>
      <c r="V759" s="456" t="e">
        <f>#REF!+D759</f>
        <v>#REF!</v>
      </c>
    </row>
    <row r="760" s="420" customFormat="1" ht="18.75" customHeight="1" spans="1:22">
      <c r="A760" s="445" t="s">
        <v>1361</v>
      </c>
      <c r="B760" s="452" t="s">
        <v>1362</v>
      </c>
      <c r="C760" s="452"/>
      <c r="D760" s="447">
        <v>0</v>
      </c>
      <c r="E760" s="448"/>
      <c r="F760" s="449"/>
      <c r="G760" s="450"/>
      <c r="H760" s="450"/>
      <c r="I760" s="450"/>
      <c r="J760" s="450"/>
      <c r="K760" s="450"/>
      <c r="L760" s="450"/>
      <c r="M760" s="450"/>
      <c r="N760" s="421"/>
      <c r="O760" s="421"/>
      <c r="P760" s="421"/>
      <c r="Q760" s="421"/>
      <c r="V760" s="456" t="e">
        <f>#REF!+D760</f>
        <v>#REF!</v>
      </c>
    </row>
    <row r="761" s="420" customFormat="1" ht="18.75" customHeight="1" spans="1:22">
      <c r="A761" s="445" t="s">
        <v>1363</v>
      </c>
      <c r="B761" s="452" t="s">
        <v>1364</v>
      </c>
      <c r="C761" s="452"/>
      <c r="D761" s="447">
        <v>29</v>
      </c>
      <c r="E761" s="448"/>
      <c r="F761" s="449"/>
      <c r="G761" s="450"/>
      <c r="H761" s="450"/>
      <c r="I761" s="450"/>
      <c r="J761" s="450"/>
      <c r="K761" s="450">
        <v>29</v>
      </c>
      <c r="L761" s="450"/>
      <c r="M761" s="450"/>
      <c r="N761" s="421"/>
      <c r="O761" s="421"/>
      <c r="P761" s="421"/>
      <c r="Q761" s="421"/>
      <c r="V761" s="456" t="e">
        <f>#REF!+D761</f>
        <v>#REF!</v>
      </c>
    </row>
    <row r="762" s="420" customFormat="1" ht="18.75" customHeight="1" spans="1:22">
      <c r="A762" s="445" t="s">
        <v>1365</v>
      </c>
      <c r="B762" s="451" t="s">
        <v>1366</v>
      </c>
      <c r="C762" s="451" t="s">
        <v>2920</v>
      </c>
      <c r="D762" s="447">
        <v>0</v>
      </c>
      <c r="E762" s="448"/>
      <c r="F762" s="449"/>
      <c r="G762" s="450"/>
      <c r="H762" s="450"/>
      <c r="I762" s="450"/>
      <c r="J762" s="450"/>
      <c r="K762" s="450"/>
      <c r="L762" s="450"/>
      <c r="M762" s="450"/>
      <c r="N762" s="421"/>
      <c r="O762" s="421"/>
      <c r="P762" s="421"/>
      <c r="Q762" s="421"/>
      <c r="V762" s="456" t="e">
        <f>#REF!+D762</f>
        <v>#REF!</v>
      </c>
    </row>
    <row r="763" s="420" customFormat="1" ht="18.75" customHeight="1" spans="1:22">
      <c r="A763" s="445" t="s">
        <v>1367</v>
      </c>
      <c r="B763" s="452" t="s">
        <v>1368</v>
      </c>
      <c r="C763" s="452" t="s">
        <v>2921</v>
      </c>
      <c r="D763" s="447">
        <v>8</v>
      </c>
      <c r="E763" s="448"/>
      <c r="F763" s="449"/>
      <c r="G763" s="450"/>
      <c r="H763" s="450"/>
      <c r="I763" s="450"/>
      <c r="J763" s="450"/>
      <c r="K763" s="450">
        <v>8</v>
      </c>
      <c r="L763" s="450"/>
      <c r="M763" s="450"/>
      <c r="N763" s="421"/>
      <c r="O763" s="421"/>
      <c r="P763" s="421"/>
      <c r="Q763" s="421"/>
      <c r="V763" s="456" t="e">
        <f>#REF!+D763</f>
        <v>#REF!</v>
      </c>
    </row>
    <row r="764" s="420" customFormat="1" ht="18.75" customHeight="1" spans="1:22">
      <c r="A764" s="445" t="s">
        <v>1369</v>
      </c>
      <c r="B764" s="452" t="s">
        <v>1370</v>
      </c>
      <c r="C764" s="452" t="s">
        <v>2689</v>
      </c>
      <c r="D764" s="447">
        <v>21</v>
      </c>
      <c r="E764" s="448"/>
      <c r="F764" s="449"/>
      <c r="G764" s="450"/>
      <c r="H764" s="450"/>
      <c r="I764" s="450"/>
      <c r="J764" s="450"/>
      <c r="K764" s="450">
        <v>21</v>
      </c>
      <c r="L764" s="450"/>
      <c r="M764" s="450"/>
      <c r="N764" s="421"/>
      <c r="O764" s="421"/>
      <c r="P764" s="421"/>
      <c r="Q764" s="421"/>
      <c r="V764" s="456" t="e">
        <f>#REF!+D764</f>
        <v>#REF!</v>
      </c>
    </row>
    <row r="765" s="420" customFormat="1" ht="18.75" customHeight="1" spans="1:22">
      <c r="A765" s="445" t="s">
        <v>1387</v>
      </c>
      <c r="B765" s="452" t="s">
        <v>1388</v>
      </c>
      <c r="C765" s="452" t="s">
        <v>2922</v>
      </c>
      <c r="D765" s="447">
        <v>273</v>
      </c>
      <c r="E765" s="448"/>
      <c r="F765" s="449"/>
      <c r="G765" s="450"/>
      <c r="H765" s="450"/>
      <c r="I765" s="450"/>
      <c r="J765" s="450"/>
      <c r="K765" s="450">
        <v>273</v>
      </c>
      <c r="L765" s="450"/>
      <c r="M765" s="450"/>
      <c r="N765" s="421"/>
      <c r="O765" s="421"/>
      <c r="P765" s="421"/>
      <c r="Q765" s="421"/>
      <c r="V765" s="456" t="e">
        <f>#REF!+D765</f>
        <v>#REF!</v>
      </c>
    </row>
    <row r="766" s="420" customFormat="1" ht="18.75" customHeight="1" spans="1:22">
      <c r="A766" s="445" t="s">
        <v>1389</v>
      </c>
      <c r="B766" s="452" t="s">
        <v>1390</v>
      </c>
      <c r="C766" s="452" t="s">
        <v>2923</v>
      </c>
      <c r="D766" s="447">
        <v>87</v>
      </c>
      <c r="E766" s="448"/>
      <c r="F766" s="449"/>
      <c r="G766" s="450"/>
      <c r="H766" s="450"/>
      <c r="I766" s="450"/>
      <c r="J766" s="450"/>
      <c r="K766" s="450">
        <v>87</v>
      </c>
      <c r="L766" s="450"/>
      <c r="M766" s="450"/>
      <c r="N766" s="421"/>
      <c r="O766" s="421"/>
      <c r="P766" s="421"/>
      <c r="Q766" s="421"/>
      <c r="V766" s="456" t="e">
        <f>#REF!+D766</f>
        <v>#REF!</v>
      </c>
    </row>
    <row r="767" s="420" customFormat="1" ht="18.75" customHeight="1" spans="1:22">
      <c r="A767" s="445" t="s">
        <v>1391</v>
      </c>
      <c r="B767" s="451" t="s">
        <v>1392</v>
      </c>
      <c r="C767" s="451" t="s">
        <v>2924</v>
      </c>
      <c r="D767" s="447">
        <v>80</v>
      </c>
      <c r="E767" s="448"/>
      <c r="F767" s="449"/>
      <c r="G767" s="450"/>
      <c r="H767" s="450"/>
      <c r="I767" s="450"/>
      <c r="J767" s="450"/>
      <c r="K767" s="450">
        <v>80</v>
      </c>
      <c r="L767" s="450"/>
      <c r="M767" s="450"/>
      <c r="N767" s="421"/>
      <c r="O767" s="421"/>
      <c r="P767" s="421"/>
      <c r="Q767" s="421"/>
      <c r="V767" s="456" t="e">
        <f>#REF!+D767</f>
        <v>#REF!</v>
      </c>
    </row>
    <row r="768" s="421" customFormat="1" ht="18.75" customHeight="1" spans="1:22">
      <c r="A768" s="453" t="s">
        <v>1393</v>
      </c>
      <c r="B768" s="416" t="s">
        <v>1394</v>
      </c>
      <c r="C768" s="416" t="s">
        <v>2923</v>
      </c>
      <c r="D768" s="454">
        <v>87</v>
      </c>
      <c r="E768" s="455"/>
      <c r="F768" s="449"/>
      <c r="G768" s="450"/>
      <c r="H768" s="450"/>
      <c r="I768" s="450"/>
      <c r="J768" s="450"/>
      <c r="K768" s="450">
        <v>87</v>
      </c>
      <c r="L768" s="450"/>
      <c r="M768" s="450"/>
      <c r="V768" s="423" t="e">
        <f>#REF!+D768</f>
        <v>#REF!</v>
      </c>
    </row>
    <row r="769" s="420" customFormat="1" ht="18.75" customHeight="1" spans="1:22">
      <c r="A769" s="445" t="s">
        <v>1395</v>
      </c>
      <c r="B769" s="452" t="s">
        <v>1396</v>
      </c>
      <c r="C769" s="452"/>
      <c r="D769" s="447">
        <v>19</v>
      </c>
      <c r="E769" s="448"/>
      <c r="F769" s="449"/>
      <c r="G769" s="450"/>
      <c r="H769" s="450"/>
      <c r="I769" s="450"/>
      <c r="J769" s="450"/>
      <c r="K769" s="450">
        <v>19</v>
      </c>
      <c r="L769" s="450"/>
      <c r="M769" s="450"/>
      <c r="N769" s="421"/>
      <c r="O769" s="421"/>
      <c r="P769" s="421"/>
      <c r="Q769" s="421"/>
      <c r="V769" s="456" t="e">
        <f>#REF!+D769</f>
        <v>#REF!</v>
      </c>
    </row>
    <row r="770" s="421" customFormat="1" ht="18.75" customHeight="1" spans="1:22">
      <c r="A770" s="453" t="s">
        <v>1397</v>
      </c>
      <c r="B770" s="416" t="s">
        <v>1398</v>
      </c>
      <c r="C770" s="416"/>
      <c r="D770" s="454">
        <v>170</v>
      </c>
      <c r="E770" s="455"/>
      <c r="F770" s="449"/>
      <c r="G770" s="450"/>
      <c r="H770" s="450"/>
      <c r="I770" s="450"/>
      <c r="J770" s="450"/>
      <c r="K770" s="450">
        <v>170</v>
      </c>
      <c r="L770" s="450"/>
      <c r="M770" s="450"/>
      <c r="V770" s="423" t="e">
        <f>#REF!+D770</f>
        <v>#REF!</v>
      </c>
    </row>
    <row r="771" s="420" customFormat="1" ht="18.75" customHeight="1" spans="1:22">
      <c r="A771" s="445" t="s">
        <v>1399</v>
      </c>
      <c r="B771" s="452" t="s">
        <v>2925</v>
      </c>
      <c r="C771" s="452"/>
      <c r="D771" s="447">
        <v>0</v>
      </c>
      <c r="E771" s="448"/>
      <c r="F771" s="449"/>
      <c r="G771" s="450"/>
      <c r="H771" s="450"/>
      <c r="I771" s="450"/>
      <c r="J771" s="450"/>
      <c r="K771" s="450"/>
      <c r="L771" s="450"/>
      <c r="M771" s="450"/>
      <c r="N771" s="421"/>
      <c r="O771" s="421"/>
      <c r="P771" s="421"/>
      <c r="Q771" s="421"/>
      <c r="V771" s="456" t="e">
        <f>#REF!+D771</f>
        <v>#REF!</v>
      </c>
    </row>
    <row r="772" s="421" customFormat="1" ht="18.75" customHeight="1" spans="1:22">
      <c r="A772" s="453" t="s">
        <v>1401</v>
      </c>
      <c r="B772" s="416" t="s">
        <v>1402</v>
      </c>
      <c r="C772" s="416"/>
      <c r="D772" s="454">
        <v>170</v>
      </c>
      <c r="E772" s="455"/>
      <c r="F772" s="449"/>
      <c r="G772" s="450"/>
      <c r="H772" s="450"/>
      <c r="I772" s="450"/>
      <c r="J772" s="450"/>
      <c r="K772" s="450">
        <v>170</v>
      </c>
      <c r="L772" s="450"/>
      <c r="M772" s="450"/>
      <c r="V772" s="423" t="e">
        <f>#REF!+D772</f>
        <v>#REF!</v>
      </c>
    </row>
    <row r="773" s="420" customFormat="1" ht="18.75" customHeight="1" spans="1:22">
      <c r="A773" s="445" t="s">
        <v>1407</v>
      </c>
      <c r="B773" s="451" t="s">
        <v>1408</v>
      </c>
      <c r="C773" s="451"/>
      <c r="D773" s="447">
        <v>0</v>
      </c>
      <c r="E773" s="448"/>
      <c r="F773" s="449"/>
      <c r="G773" s="450"/>
      <c r="H773" s="450"/>
      <c r="I773" s="450"/>
      <c r="J773" s="450"/>
      <c r="K773" s="450"/>
      <c r="L773" s="450"/>
      <c r="M773" s="450"/>
      <c r="N773" s="421"/>
      <c r="O773" s="421"/>
      <c r="P773" s="421"/>
      <c r="Q773" s="421"/>
      <c r="V773" s="456" t="e">
        <f>#REF!+D773</f>
        <v>#REF!</v>
      </c>
    </row>
    <row r="774" s="420" customFormat="1" ht="18.75" customHeight="1" spans="1:22">
      <c r="A774" s="445" t="s">
        <v>1409</v>
      </c>
      <c r="B774" s="452" t="s">
        <v>1410</v>
      </c>
      <c r="C774" s="452" t="s">
        <v>2816</v>
      </c>
      <c r="D774" s="447">
        <v>8</v>
      </c>
      <c r="E774" s="448"/>
      <c r="F774" s="449"/>
      <c r="G774" s="450"/>
      <c r="H774" s="450"/>
      <c r="I774" s="450"/>
      <c r="J774" s="450"/>
      <c r="K774" s="450">
        <v>8</v>
      </c>
      <c r="L774" s="450"/>
      <c r="M774" s="450"/>
      <c r="N774" s="421"/>
      <c r="O774" s="421"/>
      <c r="P774" s="421"/>
      <c r="Q774" s="421"/>
      <c r="V774" s="456" t="e">
        <f>#REF!+D774</f>
        <v>#REF!</v>
      </c>
    </row>
    <row r="775" s="420" customFormat="1" ht="18.75" customHeight="1" spans="1:22">
      <c r="A775" s="445" t="s">
        <v>1411</v>
      </c>
      <c r="B775" s="452" t="s">
        <v>1412</v>
      </c>
      <c r="C775" s="452" t="s">
        <v>2926</v>
      </c>
      <c r="D775" s="447">
        <v>0</v>
      </c>
      <c r="E775" s="448"/>
      <c r="F775" s="449"/>
      <c r="G775" s="450"/>
      <c r="H775" s="450"/>
      <c r="I775" s="450"/>
      <c r="J775" s="450"/>
      <c r="K775" s="450"/>
      <c r="L775" s="450"/>
      <c r="M775" s="450"/>
      <c r="N775" s="421"/>
      <c r="O775" s="421"/>
      <c r="P775" s="421"/>
      <c r="Q775" s="421"/>
      <c r="V775" s="456" t="e">
        <f>#REF!+D775</f>
        <v>#REF!</v>
      </c>
    </row>
    <row r="776" s="421" customFormat="1" ht="18.75" customHeight="1" spans="1:22">
      <c r="A776" s="453" t="s">
        <v>1413</v>
      </c>
      <c r="B776" s="416" t="s">
        <v>1414</v>
      </c>
      <c r="C776" s="416"/>
      <c r="D776" s="454">
        <v>0</v>
      </c>
      <c r="E776" s="455"/>
      <c r="F776" s="449"/>
      <c r="G776" s="450"/>
      <c r="H776" s="450"/>
      <c r="I776" s="450"/>
      <c r="J776" s="450"/>
      <c r="K776" s="450"/>
      <c r="L776" s="450"/>
      <c r="M776" s="450"/>
      <c r="V776" s="423" t="e">
        <f>#REF!+D776</f>
        <v>#REF!</v>
      </c>
    </row>
    <row r="777" s="420" customFormat="1" ht="18.75" customHeight="1" spans="1:22">
      <c r="A777" s="445" t="s">
        <v>1415</v>
      </c>
      <c r="B777" s="451" t="s">
        <v>1416</v>
      </c>
      <c r="C777" s="451" t="s">
        <v>2722</v>
      </c>
      <c r="D777" s="447">
        <v>8</v>
      </c>
      <c r="E777" s="448"/>
      <c r="F777" s="449"/>
      <c r="G777" s="450"/>
      <c r="H777" s="450"/>
      <c r="I777" s="450"/>
      <c r="J777" s="450"/>
      <c r="K777" s="450">
        <v>8</v>
      </c>
      <c r="L777" s="450"/>
      <c r="M777" s="450"/>
      <c r="N777" s="421"/>
      <c r="O777" s="421"/>
      <c r="P777" s="421"/>
      <c r="Q777" s="421"/>
      <c r="V777" s="456" t="e">
        <f>#REF!+D777</f>
        <v>#REF!</v>
      </c>
    </row>
    <row r="778" s="420" customFormat="1" ht="18.75" customHeight="1" spans="1:22">
      <c r="A778" s="445" t="s">
        <v>1417</v>
      </c>
      <c r="B778" s="452" t="s">
        <v>1418</v>
      </c>
      <c r="C778" s="452"/>
      <c r="D778" s="447">
        <v>2</v>
      </c>
      <c r="E778" s="448"/>
      <c r="F778" s="449"/>
      <c r="G778" s="450"/>
      <c r="H778" s="450"/>
      <c r="I778" s="450"/>
      <c r="J778" s="450"/>
      <c r="K778" s="450">
        <v>2</v>
      </c>
      <c r="L778" s="450"/>
      <c r="M778" s="450"/>
      <c r="N778" s="421"/>
      <c r="O778" s="421"/>
      <c r="P778" s="421"/>
      <c r="Q778" s="421"/>
      <c r="V778" s="456" t="e">
        <f>#REF!+D778</f>
        <v>#REF!</v>
      </c>
    </row>
    <row r="779" s="421" customFormat="1" ht="18.75" customHeight="1" spans="1:22">
      <c r="A779" s="453" t="s">
        <v>1419</v>
      </c>
      <c r="B779" s="416" t="s">
        <v>1420</v>
      </c>
      <c r="C779" s="416"/>
      <c r="D779" s="454">
        <v>0</v>
      </c>
      <c r="E779" s="455"/>
      <c r="F779" s="449"/>
      <c r="G779" s="450"/>
      <c r="H779" s="450"/>
      <c r="I779" s="450"/>
      <c r="J779" s="450"/>
      <c r="K779" s="450"/>
      <c r="L779" s="450"/>
      <c r="M779" s="450"/>
      <c r="V779" s="423" t="e">
        <f>#REF!+D779</f>
        <v>#REF!</v>
      </c>
    </row>
    <row r="780" s="420" customFormat="1" ht="18.75" customHeight="1" spans="1:22">
      <c r="A780" s="445" t="s">
        <v>1421</v>
      </c>
      <c r="B780" s="451" t="s">
        <v>1422</v>
      </c>
      <c r="C780" s="451"/>
      <c r="D780" s="447">
        <v>2</v>
      </c>
      <c r="E780" s="448"/>
      <c r="F780" s="449"/>
      <c r="G780" s="450"/>
      <c r="H780" s="450"/>
      <c r="I780" s="450"/>
      <c r="J780" s="450"/>
      <c r="K780" s="450">
        <v>2</v>
      </c>
      <c r="L780" s="450"/>
      <c r="M780" s="450"/>
      <c r="N780" s="421"/>
      <c r="O780" s="421"/>
      <c r="P780" s="421"/>
      <c r="Q780" s="421"/>
      <c r="V780" s="456" t="e">
        <f>#REF!+D780</f>
        <v>#REF!</v>
      </c>
    </row>
    <row r="781" s="420" customFormat="1" ht="18.75" customHeight="1" spans="1:22">
      <c r="A781" s="445" t="s">
        <v>2927</v>
      </c>
      <c r="B781" s="452" t="s">
        <v>2928</v>
      </c>
      <c r="C781" s="452"/>
      <c r="D781" s="447">
        <v>0</v>
      </c>
      <c r="E781" s="448"/>
      <c r="F781" s="449"/>
      <c r="G781" s="450"/>
      <c r="H781" s="450"/>
      <c r="I781" s="450"/>
      <c r="J781" s="450"/>
      <c r="K781" s="450"/>
      <c r="L781" s="450"/>
      <c r="M781" s="450"/>
      <c r="N781" s="421"/>
      <c r="O781" s="421"/>
      <c r="P781" s="421"/>
      <c r="Q781" s="421"/>
      <c r="V781" s="456" t="e">
        <f>#REF!+D781</f>
        <v>#REF!</v>
      </c>
    </row>
    <row r="782" s="420" customFormat="1" ht="18.75" customHeight="1" spans="1:22">
      <c r="A782" s="445" t="s">
        <v>2929</v>
      </c>
      <c r="B782" s="446" t="s">
        <v>95</v>
      </c>
      <c r="C782" s="446"/>
      <c r="D782" s="447">
        <v>0</v>
      </c>
      <c r="E782" s="448"/>
      <c r="F782" s="449"/>
      <c r="G782" s="450"/>
      <c r="H782" s="450"/>
      <c r="I782" s="450"/>
      <c r="J782" s="450"/>
      <c r="K782" s="450"/>
      <c r="L782" s="450"/>
      <c r="M782" s="450"/>
      <c r="N782" s="421"/>
      <c r="O782" s="421"/>
      <c r="P782" s="421"/>
      <c r="Q782" s="421"/>
      <c r="V782" s="456" t="e">
        <f>#REF!+D782</f>
        <v>#REF!</v>
      </c>
    </row>
    <row r="783" s="420" customFormat="1" ht="18.75" customHeight="1" spans="1:22">
      <c r="A783" s="445" t="s">
        <v>2930</v>
      </c>
      <c r="B783" s="451" t="s">
        <v>97</v>
      </c>
      <c r="C783" s="451"/>
      <c r="D783" s="447">
        <v>0</v>
      </c>
      <c r="E783" s="448"/>
      <c r="F783" s="449"/>
      <c r="G783" s="450"/>
      <c r="H783" s="450"/>
      <c r="I783" s="450"/>
      <c r="J783" s="450"/>
      <c r="K783" s="450"/>
      <c r="L783" s="450"/>
      <c r="M783" s="450"/>
      <c r="N783" s="421"/>
      <c r="O783" s="421"/>
      <c r="P783" s="421"/>
      <c r="Q783" s="421"/>
      <c r="V783" s="456" t="e">
        <f>#REF!+D783</f>
        <v>#REF!</v>
      </c>
    </row>
    <row r="784" s="420" customFormat="1" ht="18.75" customHeight="1" spans="1:22">
      <c r="A784" s="445" t="s">
        <v>2931</v>
      </c>
      <c r="B784" s="452" t="s">
        <v>99</v>
      </c>
      <c r="C784" s="452"/>
      <c r="D784" s="447">
        <v>0</v>
      </c>
      <c r="E784" s="448"/>
      <c r="F784" s="449"/>
      <c r="G784" s="450"/>
      <c r="H784" s="450"/>
      <c r="I784" s="450"/>
      <c r="J784" s="450"/>
      <c r="K784" s="450"/>
      <c r="L784" s="450"/>
      <c r="M784" s="450"/>
      <c r="N784" s="421"/>
      <c r="O784" s="421"/>
      <c r="P784" s="421"/>
      <c r="Q784" s="421"/>
      <c r="V784" s="456" t="e">
        <f>#REF!+D784</f>
        <v>#REF!</v>
      </c>
    </row>
    <row r="785" s="420" customFormat="1" ht="18.75" customHeight="1" spans="1:22">
      <c r="A785" s="445" t="s">
        <v>2932</v>
      </c>
      <c r="B785" s="452" t="s">
        <v>200</v>
      </c>
      <c r="C785" s="452"/>
      <c r="D785" s="447">
        <v>0</v>
      </c>
      <c r="E785" s="448"/>
      <c r="F785" s="449"/>
      <c r="G785" s="450"/>
      <c r="H785" s="450"/>
      <c r="I785" s="450"/>
      <c r="J785" s="450"/>
      <c r="K785" s="450"/>
      <c r="L785" s="450"/>
      <c r="M785" s="450"/>
      <c r="N785" s="421"/>
      <c r="O785" s="421"/>
      <c r="P785" s="421"/>
      <c r="Q785" s="421"/>
      <c r="V785" s="456" t="e">
        <f>#REF!+D785</f>
        <v>#REF!</v>
      </c>
    </row>
    <row r="786" s="421" customFormat="1" ht="18.75" customHeight="1" spans="1:22">
      <c r="A786" s="453" t="s">
        <v>2933</v>
      </c>
      <c r="B786" s="416" t="s">
        <v>2934</v>
      </c>
      <c r="C786" s="416"/>
      <c r="D786" s="454">
        <v>0</v>
      </c>
      <c r="E786" s="455"/>
      <c r="F786" s="449"/>
      <c r="G786" s="450"/>
      <c r="H786" s="450"/>
      <c r="I786" s="450"/>
      <c r="J786" s="450"/>
      <c r="K786" s="450"/>
      <c r="L786" s="450"/>
      <c r="M786" s="450"/>
      <c r="V786" s="423" t="e">
        <f>#REF!+D786</f>
        <v>#REF!</v>
      </c>
    </row>
    <row r="787" s="420" customFormat="1" ht="18.75" customHeight="1" spans="1:22">
      <c r="A787" s="445" t="s">
        <v>2935</v>
      </c>
      <c r="B787" s="452" t="s">
        <v>2936</v>
      </c>
      <c r="C787" s="452"/>
      <c r="D787" s="447">
        <v>0</v>
      </c>
      <c r="E787" s="448"/>
      <c r="F787" s="449"/>
      <c r="G787" s="450"/>
      <c r="H787" s="450"/>
      <c r="I787" s="450"/>
      <c r="J787" s="450"/>
      <c r="K787" s="450"/>
      <c r="L787" s="450"/>
      <c r="M787" s="450"/>
      <c r="N787" s="421"/>
      <c r="O787" s="421"/>
      <c r="P787" s="421"/>
      <c r="Q787" s="421"/>
      <c r="V787" s="456" t="e">
        <f>#REF!+D787</f>
        <v>#REF!</v>
      </c>
    </row>
    <row r="788" s="420" customFormat="1" ht="18.75" customHeight="1" spans="1:22">
      <c r="A788" s="445" t="s">
        <v>2937</v>
      </c>
      <c r="B788" s="452" t="s">
        <v>113</v>
      </c>
      <c r="C788" s="452"/>
      <c r="D788" s="447">
        <v>0</v>
      </c>
      <c r="E788" s="448"/>
      <c r="F788" s="449"/>
      <c r="G788" s="450"/>
      <c r="H788" s="450"/>
      <c r="I788" s="450"/>
      <c r="J788" s="450"/>
      <c r="K788" s="450"/>
      <c r="L788" s="450"/>
      <c r="M788" s="450"/>
      <c r="N788" s="421"/>
      <c r="O788" s="421"/>
      <c r="P788" s="421"/>
      <c r="Q788" s="421"/>
      <c r="V788" s="456" t="e">
        <f>#REF!+D788</f>
        <v>#REF!</v>
      </c>
    </row>
    <row r="789" s="421" customFormat="1" ht="18.75" customHeight="1" spans="1:22">
      <c r="A789" s="453" t="s">
        <v>2938</v>
      </c>
      <c r="B789" s="416" t="s">
        <v>2939</v>
      </c>
      <c r="C789" s="416"/>
      <c r="D789" s="454">
        <v>0</v>
      </c>
      <c r="E789" s="455"/>
      <c r="F789" s="449"/>
      <c r="G789" s="450"/>
      <c r="H789" s="450"/>
      <c r="I789" s="450"/>
      <c r="J789" s="450"/>
      <c r="K789" s="450"/>
      <c r="L789" s="450"/>
      <c r="M789" s="450"/>
      <c r="V789" s="423" t="e">
        <f>#REF!+D789</f>
        <v>#REF!</v>
      </c>
    </row>
    <row r="790" s="421" customFormat="1" ht="18.75" customHeight="1" spans="1:22">
      <c r="A790" s="453" t="s">
        <v>2940</v>
      </c>
      <c r="B790" s="416" t="s">
        <v>2941</v>
      </c>
      <c r="C790" s="416"/>
      <c r="D790" s="454">
        <v>0</v>
      </c>
      <c r="E790" s="455"/>
      <c r="F790" s="449"/>
      <c r="G790" s="450"/>
      <c r="H790" s="450"/>
      <c r="I790" s="450"/>
      <c r="J790" s="450"/>
      <c r="K790" s="450"/>
      <c r="L790" s="450"/>
      <c r="M790" s="450"/>
      <c r="V790" s="423" t="e">
        <f>#REF!+D790</f>
        <v>#REF!</v>
      </c>
    </row>
    <row r="791" s="420" customFormat="1" ht="18.75" customHeight="1" spans="1:22">
      <c r="A791" s="445" t="s">
        <v>2942</v>
      </c>
      <c r="B791" s="452" t="s">
        <v>2941</v>
      </c>
      <c r="C791" s="452"/>
      <c r="D791" s="447">
        <v>0</v>
      </c>
      <c r="E791" s="448"/>
      <c r="F791" s="449"/>
      <c r="G791" s="450"/>
      <c r="H791" s="450"/>
      <c r="I791" s="450"/>
      <c r="J791" s="450"/>
      <c r="K791" s="450"/>
      <c r="L791" s="450"/>
      <c r="M791" s="450"/>
      <c r="N791" s="421"/>
      <c r="O791" s="421"/>
      <c r="P791" s="421"/>
      <c r="Q791" s="421"/>
      <c r="V791" s="456" t="e">
        <f>#REF!+D791</f>
        <v>#REF!</v>
      </c>
    </row>
    <row r="792" s="420" customFormat="1" ht="18.75" customHeight="1" spans="1:22">
      <c r="A792" s="445" t="s">
        <v>1423</v>
      </c>
      <c r="B792" s="451" t="s">
        <v>2943</v>
      </c>
      <c r="C792" s="451"/>
      <c r="D792" s="447">
        <v>1</v>
      </c>
      <c r="E792" s="448"/>
      <c r="F792" s="449"/>
      <c r="G792" s="450"/>
      <c r="H792" s="450"/>
      <c r="I792" s="450"/>
      <c r="J792" s="450"/>
      <c r="K792" s="450">
        <v>1</v>
      </c>
      <c r="L792" s="450"/>
      <c r="M792" s="450"/>
      <c r="N792" s="421"/>
      <c r="O792" s="421"/>
      <c r="P792" s="421"/>
      <c r="Q792" s="421"/>
      <c r="V792" s="456" t="e">
        <f>#REF!+D792</f>
        <v>#REF!</v>
      </c>
    </row>
    <row r="793" s="421" customFormat="1" ht="18.75" customHeight="1" spans="1:22">
      <c r="A793" s="453" t="s">
        <v>1425</v>
      </c>
      <c r="B793" s="416" t="s">
        <v>2943</v>
      </c>
      <c r="C793" s="416"/>
      <c r="D793" s="454">
        <v>1</v>
      </c>
      <c r="E793" s="455"/>
      <c r="F793" s="449"/>
      <c r="G793" s="450"/>
      <c r="H793" s="450"/>
      <c r="I793" s="450"/>
      <c r="J793" s="450"/>
      <c r="K793" s="450">
        <v>1</v>
      </c>
      <c r="L793" s="450"/>
      <c r="M793" s="450"/>
      <c r="V793" s="423" t="e">
        <f>#REF!+D793</f>
        <v>#REF!</v>
      </c>
    </row>
    <row r="794" s="420" customFormat="1" ht="18.75" customHeight="1" spans="1:22">
      <c r="A794" s="445" t="s">
        <v>1426</v>
      </c>
      <c r="B794" s="452" t="s">
        <v>59</v>
      </c>
      <c r="C794" s="452" t="s">
        <v>2944</v>
      </c>
      <c r="D794" s="447">
        <v>3736</v>
      </c>
      <c r="E794" s="448"/>
      <c r="F794" s="449"/>
      <c r="G794" s="450"/>
      <c r="H794" s="450"/>
      <c r="I794" s="450"/>
      <c r="J794" s="450"/>
      <c r="K794" s="450">
        <v>3736</v>
      </c>
      <c r="L794" s="450"/>
      <c r="M794" s="450"/>
      <c r="N794" s="421"/>
      <c r="O794" s="421"/>
      <c r="P794" s="421"/>
      <c r="Q794" s="421"/>
      <c r="V794" s="456" t="e">
        <f>#REF!+D794</f>
        <v>#REF!</v>
      </c>
    </row>
    <row r="795" s="420" customFormat="1" ht="18.75" customHeight="1" spans="1:22">
      <c r="A795" s="445" t="s">
        <v>1427</v>
      </c>
      <c r="B795" s="452" t="s">
        <v>1428</v>
      </c>
      <c r="C795" s="452" t="s">
        <v>2130</v>
      </c>
      <c r="D795" s="447">
        <v>476</v>
      </c>
      <c r="E795" s="448"/>
      <c r="F795" s="449"/>
      <c r="G795" s="450"/>
      <c r="H795" s="450"/>
      <c r="I795" s="450"/>
      <c r="J795" s="450"/>
      <c r="K795" s="450">
        <v>476</v>
      </c>
      <c r="L795" s="450"/>
      <c r="M795" s="450"/>
      <c r="N795" s="421"/>
      <c r="O795" s="421"/>
      <c r="P795" s="421"/>
      <c r="Q795" s="421"/>
      <c r="V795" s="456" t="e">
        <f>#REF!+D795</f>
        <v>#REF!</v>
      </c>
    </row>
    <row r="796" s="420" customFormat="1" ht="18.75" customHeight="1" spans="1:22">
      <c r="A796" s="445" t="s">
        <v>1429</v>
      </c>
      <c r="B796" s="451" t="s">
        <v>95</v>
      </c>
      <c r="C796" s="451" t="s">
        <v>2945</v>
      </c>
      <c r="D796" s="447">
        <v>178</v>
      </c>
      <c r="E796" s="448"/>
      <c r="F796" s="449"/>
      <c r="G796" s="450"/>
      <c r="H796" s="450"/>
      <c r="I796" s="450"/>
      <c r="J796" s="450"/>
      <c r="K796" s="450">
        <v>178</v>
      </c>
      <c r="L796" s="450"/>
      <c r="M796" s="450"/>
      <c r="N796" s="421"/>
      <c r="O796" s="421"/>
      <c r="P796" s="421"/>
      <c r="Q796" s="421"/>
      <c r="V796" s="456" t="e">
        <f>#REF!+D796</f>
        <v>#REF!</v>
      </c>
    </row>
    <row r="797" s="420" customFormat="1" ht="18.75" customHeight="1" spans="1:22">
      <c r="A797" s="445" t="s">
        <v>1430</v>
      </c>
      <c r="B797" s="452" t="s">
        <v>97</v>
      </c>
      <c r="C797" s="452"/>
      <c r="D797" s="447">
        <v>0</v>
      </c>
      <c r="E797" s="448"/>
      <c r="F797" s="449"/>
      <c r="G797" s="450"/>
      <c r="H797" s="450"/>
      <c r="I797" s="450"/>
      <c r="J797" s="450"/>
      <c r="K797" s="450"/>
      <c r="L797" s="450"/>
      <c r="M797" s="450"/>
      <c r="N797" s="421"/>
      <c r="O797" s="421"/>
      <c r="P797" s="421"/>
      <c r="Q797" s="421"/>
      <c r="V797" s="456" t="e">
        <f>#REF!+D797</f>
        <v>#REF!</v>
      </c>
    </row>
    <row r="798" s="420" customFormat="1" ht="18.75" customHeight="1" spans="1:22">
      <c r="A798" s="445" t="s">
        <v>1431</v>
      </c>
      <c r="B798" s="452" t="s">
        <v>99</v>
      </c>
      <c r="C798" s="452"/>
      <c r="D798" s="447">
        <v>0</v>
      </c>
      <c r="E798" s="448"/>
      <c r="F798" s="449"/>
      <c r="G798" s="450"/>
      <c r="H798" s="450"/>
      <c r="I798" s="450"/>
      <c r="J798" s="450"/>
      <c r="K798" s="450"/>
      <c r="L798" s="450"/>
      <c r="M798" s="450"/>
      <c r="N798" s="421"/>
      <c r="O798" s="421"/>
      <c r="P798" s="421"/>
      <c r="Q798" s="421"/>
      <c r="V798" s="456" t="e">
        <f>#REF!+D798</f>
        <v>#REF!</v>
      </c>
    </row>
    <row r="799" s="421" customFormat="1" ht="18.75" customHeight="1" spans="1:22">
      <c r="A799" s="453" t="s">
        <v>1432</v>
      </c>
      <c r="B799" s="416" t="s">
        <v>2946</v>
      </c>
      <c r="C799" s="416"/>
      <c r="D799" s="454">
        <v>0</v>
      </c>
      <c r="E799" s="455"/>
      <c r="F799" s="449"/>
      <c r="G799" s="450"/>
      <c r="H799" s="450"/>
      <c r="I799" s="450"/>
      <c r="J799" s="450"/>
      <c r="K799" s="450"/>
      <c r="L799" s="450"/>
      <c r="M799" s="450"/>
      <c r="V799" s="423" t="e">
        <f>#REF!+D799</f>
        <v>#REF!</v>
      </c>
    </row>
    <row r="800" s="421" customFormat="1" ht="18.75" customHeight="1" spans="1:22">
      <c r="A800" s="453" t="s">
        <v>1434</v>
      </c>
      <c r="B800" s="416" t="s">
        <v>1435</v>
      </c>
      <c r="C800" s="416"/>
      <c r="D800" s="454">
        <v>0</v>
      </c>
      <c r="E800" s="455"/>
      <c r="F800" s="449"/>
      <c r="G800" s="450"/>
      <c r="H800" s="450"/>
      <c r="I800" s="450"/>
      <c r="J800" s="450"/>
      <c r="K800" s="450"/>
      <c r="L800" s="450"/>
      <c r="M800" s="450"/>
      <c r="V800" s="423" t="e">
        <f>#REF!+D800</f>
        <v>#REF!</v>
      </c>
    </row>
    <row r="801" s="421" customFormat="1" ht="18.75" customHeight="1" spans="1:22">
      <c r="A801" s="453" t="s">
        <v>1436</v>
      </c>
      <c r="B801" s="416" t="s">
        <v>2947</v>
      </c>
      <c r="C801" s="416"/>
      <c r="D801" s="454">
        <v>0</v>
      </c>
      <c r="E801" s="455"/>
      <c r="F801" s="449"/>
      <c r="G801" s="450"/>
      <c r="H801" s="450"/>
      <c r="I801" s="450"/>
      <c r="J801" s="450"/>
      <c r="K801" s="450"/>
      <c r="L801" s="450"/>
      <c r="M801" s="450"/>
      <c r="V801" s="423" t="e">
        <f>#REF!+D801</f>
        <v>#REF!</v>
      </c>
    </row>
    <row r="802" s="420" customFormat="1" ht="18.75" customHeight="1" spans="1:22">
      <c r="A802" s="445" t="s">
        <v>1438</v>
      </c>
      <c r="B802" s="452" t="s">
        <v>2948</v>
      </c>
      <c r="C802" s="452"/>
      <c r="D802" s="447">
        <v>0</v>
      </c>
      <c r="E802" s="448"/>
      <c r="F802" s="449"/>
      <c r="G802" s="450"/>
      <c r="H802" s="450"/>
      <c r="I802" s="450"/>
      <c r="J802" s="450"/>
      <c r="K802" s="450"/>
      <c r="L802" s="450"/>
      <c r="M802" s="450"/>
      <c r="N802" s="421"/>
      <c r="O802" s="421"/>
      <c r="P802" s="421"/>
      <c r="Q802" s="421"/>
      <c r="V802" s="456" t="e">
        <f>#REF!+D802</f>
        <v>#REF!</v>
      </c>
    </row>
    <row r="803" s="420" customFormat="1" ht="18.75" customHeight="1" spans="1:22">
      <c r="A803" s="445" t="s">
        <v>1440</v>
      </c>
      <c r="B803" s="452" t="s">
        <v>1441</v>
      </c>
      <c r="C803" s="452" t="s">
        <v>2949</v>
      </c>
      <c r="D803" s="447">
        <v>298</v>
      </c>
      <c r="E803" s="448"/>
      <c r="F803" s="449"/>
      <c r="G803" s="450"/>
      <c r="H803" s="450"/>
      <c r="I803" s="450"/>
      <c r="J803" s="450"/>
      <c r="K803" s="450">
        <v>298</v>
      </c>
      <c r="L803" s="450"/>
      <c r="M803" s="450"/>
      <c r="N803" s="421"/>
      <c r="O803" s="421"/>
      <c r="P803" s="421"/>
      <c r="Q803" s="421"/>
      <c r="V803" s="456" t="e">
        <f>#REF!+D803</f>
        <v>#REF!</v>
      </c>
    </row>
    <row r="804" s="420" customFormat="1" ht="18.75" customHeight="1" spans="1:22">
      <c r="A804" s="445" t="s">
        <v>1442</v>
      </c>
      <c r="B804" s="451" t="s">
        <v>1443</v>
      </c>
      <c r="C804" s="451" t="s">
        <v>778</v>
      </c>
      <c r="D804" s="447">
        <v>570</v>
      </c>
      <c r="E804" s="448"/>
      <c r="F804" s="449"/>
      <c r="G804" s="450"/>
      <c r="H804" s="450"/>
      <c r="I804" s="450"/>
      <c r="J804" s="450"/>
      <c r="K804" s="450">
        <v>570</v>
      </c>
      <c r="L804" s="450"/>
      <c r="M804" s="450"/>
      <c r="N804" s="421"/>
      <c r="O804" s="421"/>
      <c r="P804" s="421"/>
      <c r="Q804" s="421"/>
      <c r="V804" s="456" t="e">
        <f>#REF!+D804</f>
        <v>#REF!</v>
      </c>
    </row>
    <row r="805" s="420" customFormat="1" ht="18.75" customHeight="1" spans="1:22">
      <c r="A805" s="445" t="s">
        <v>1444</v>
      </c>
      <c r="B805" s="452" t="s">
        <v>1445</v>
      </c>
      <c r="C805" s="452"/>
      <c r="D805" s="447">
        <v>0</v>
      </c>
      <c r="E805" s="448"/>
      <c r="F805" s="449"/>
      <c r="G805" s="450"/>
      <c r="H805" s="450"/>
      <c r="I805" s="450"/>
      <c r="J805" s="450"/>
      <c r="K805" s="450"/>
      <c r="L805" s="450"/>
      <c r="M805" s="450"/>
      <c r="N805" s="421"/>
      <c r="O805" s="421"/>
      <c r="P805" s="421"/>
      <c r="Q805" s="421"/>
      <c r="V805" s="456" t="e">
        <f>#REF!+D805</f>
        <v>#REF!</v>
      </c>
    </row>
    <row r="806" s="420" customFormat="1" ht="18.75" customHeight="1" spans="1:22">
      <c r="A806" s="445" t="s">
        <v>1446</v>
      </c>
      <c r="B806" s="452" t="s">
        <v>1447</v>
      </c>
      <c r="C806" s="452"/>
      <c r="D806" s="447">
        <v>0</v>
      </c>
      <c r="E806" s="448"/>
      <c r="F806" s="449"/>
      <c r="G806" s="450"/>
      <c r="H806" s="450"/>
      <c r="I806" s="450"/>
      <c r="J806" s="450"/>
      <c r="K806" s="450"/>
      <c r="L806" s="450"/>
      <c r="M806" s="450"/>
      <c r="N806" s="421"/>
      <c r="O806" s="421"/>
      <c r="P806" s="421"/>
      <c r="Q806" s="421"/>
      <c r="V806" s="456" t="e">
        <f>#REF!+D806</f>
        <v>#REF!</v>
      </c>
    </row>
    <row r="807" s="420" customFormat="1" ht="18.75" customHeight="1" spans="1:22">
      <c r="A807" s="445" t="s">
        <v>1448</v>
      </c>
      <c r="B807" s="452" t="s">
        <v>1449</v>
      </c>
      <c r="C807" s="452" t="s">
        <v>778</v>
      </c>
      <c r="D807" s="447">
        <v>570</v>
      </c>
      <c r="E807" s="448"/>
      <c r="F807" s="449"/>
      <c r="G807" s="450"/>
      <c r="H807" s="450"/>
      <c r="I807" s="450"/>
      <c r="J807" s="450"/>
      <c r="K807" s="450">
        <v>570</v>
      </c>
      <c r="L807" s="450"/>
      <c r="M807" s="450"/>
      <c r="N807" s="421"/>
      <c r="O807" s="421"/>
      <c r="P807" s="421"/>
      <c r="Q807" s="421"/>
      <c r="V807" s="456" t="e">
        <f>#REF!+D807</f>
        <v>#REF!</v>
      </c>
    </row>
    <row r="808" s="421" customFormat="1" ht="18.75" customHeight="1" spans="1:22">
      <c r="A808" s="453" t="s">
        <v>1450</v>
      </c>
      <c r="B808" s="416" t="s">
        <v>1451</v>
      </c>
      <c r="C808" s="416" t="s">
        <v>2950</v>
      </c>
      <c r="D808" s="454">
        <v>2690</v>
      </c>
      <c r="E808" s="455"/>
      <c r="F808" s="449"/>
      <c r="G808" s="450"/>
      <c r="H808" s="450"/>
      <c r="I808" s="450"/>
      <c r="J808" s="450"/>
      <c r="K808" s="450">
        <v>2690</v>
      </c>
      <c r="L808" s="450"/>
      <c r="M808" s="450"/>
      <c r="V808" s="423" t="e">
        <f>#REF!+D808</f>
        <v>#REF!</v>
      </c>
    </row>
    <row r="809" s="420" customFormat="1" ht="18.75" customHeight="1" spans="1:22">
      <c r="A809" s="445" t="s">
        <v>1452</v>
      </c>
      <c r="B809" s="452" t="s">
        <v>1453</v>
      </c>
      <c r="C809" s="452">
        <v>140</v>
      </c>
      <c r="D809" s="447">
        <v>110</v>
      </c>
      <c r="E809" s="448"/>
      <c r="F809" s="449"/>
      <c r="G809" s="450"/>
      <c r="H809" s="450"/>
      <c r="I809" s="450"/>
      <c r="J809" s="450"/>
      <c r="K809" s="450">
        <v>110</v>
      </c>
      <c r="L809" s="450"/>
      <c r="M809" s="450"/>
      <c r="N809" s="421"/>
      <c r="O809" s="421"/>
      <c r="P809" s="421"/>
      <c r="Q809" s="421"/>
      <c r="V809" s="456" t="e">
        <f>#REF!+D809</f>
        <v>#REF!</v>
      </c>
    </row>
    <row r="810" s="421" customFormat="1" ht="18.75" customHeight="1" spans="1:22">
      <c r="A810" s="453" t="s">
        <v>1454</v>
      </c>
      <c r="B810" s="416" t="s">
        <v>1455</v>
      </c>
      <c r="C810" s="416">
        <v>1092</v>
      </c>
      <c r="D810" s="454">
        <v>2580</v>
      </c>
      <c r="E810" s="455"/>
      <c r="F810" s="449"/>
      <c r="G810" s="450"/>
      <c r="H810" s="450"/>
      <c r="I810" s="450"/>
      <c r="J810" s="450"/>
      <c r="K810" s="450">
        <v>2580</v>
      </c>
      <c r="L810" s="450"/>
      <c r="M810" s="450"/>
      <c r="V810" s="423" t="e">
        <f>#REF!+D810</f>
        <v>#REF!</v>
      </c>
    </row>
    <row r="811" s="421" customFormat="1" ht="18.75" customHeight="1" spans="1:22">
      <c r="A811" s="453" t="s">
        <v>1456</v>
      </c>
      <c r="B811" s="416" t="s">
        <v>1457</v>
      </c>
      <c r="C811" s="416"/>
      <c r="D811" s="454">
        <v>0</v>
      </c>
      <c r="E811" s="455"/>
      <c r="F811" s="449"/>
      <c r="G811" s="450"/>
      <c r="H811" s="450"/>
      <c r="I811" s="450"/>
      <c r="J811" s="450"/>
      <c r="K811" s="450"/>
      <c r="L811" s="450"/>
      <c r="M811" s="450"/>
      <c r="V811" s="423" t="e">
        <f>#REF!+D811</f>
        <v>#REF!</v>
      </c>
    </row>
    <row r="812" s="421" customFormat="1" ht="18.75" customHeight="1" spans="1:22">
      <c r="A812" s="453" t="s">
        <v>1458</v>
      </c>
      <c r="B812" s="416" t="s">
        <v>1459</v>
      </c>
      <c r="C812" s="416"/>
      <c r="D812" s="454">
        <v>0</v>
      </c>
      <c r="E812" s="455"/>
      <c r="F812" s="449"/>
      <c r="G812" s="450"/>
      <c r="H812" s="450"/>
      <c r="I812" s="450"/>
      <c r="J812" s="450"/>
      <c r="K812" s="450"/>
      <c r="L812" s="450"/>
      <c r="M812" s="450"/>
      <c r="V812" s="423" t="e">
        <f>#REF!+D812</f>
        <v>#REF!</v>
      </c>
    </row>
    <row r="813" s="421" customFormat="1" ht="18.75" customHeight="1" spans="1:22">
      <c r="A813" s="453" t="s">
        <v>1460</v>
      </c>
      <c r="B813" s="416" t="s">
        <v>1461</v>
      </c>
      <c r="C813" s="416"/>
      <c r="D813" s="454">
        <v>0</v>
      </c>
      <c r="E813" s="455"/>
      <c r="F813" s="449"/>
      <c r="G813" s="450"/>
      <c r="H813" s="450"/>
      <c r="I813" s="450"/>
      <c r="J813" s="450"/>
      <c r="K813" s="450"/>
      <c r="L813" s="450"/>
      <c r="M813" s="450"/>
      <c r="V813" s="423" t="e">
        <f>#REF!+D813</f>
        <v>#REF!</v>
      </c>
    </row>
    <row r="814" s="421" customFormat="1" ht="18.75" customHeight="1" spans="1:22">
      <c r="A814" s="453" t="s">
        <v>1462</v>
      </c>
      <c r="B814" s="416" t="s">
        <v>1463</v>
      </c>
      <c r="C814" s="416"/>
      <c r="D814" s="454">
        <v>0</v>
      </c>
      <c r="E814" s="455"/>
      <c r="F814" s="449"/>
      <c r="G814" s="450"/>
      <c r="H814" s="450"/>
      <c r="I814" s="450"/>
      <c r="J814" s="450"/>
      <c r="K814" s="450"/>
      <c r="L814" s="450"/>
      <c r="M814" s="450"/>
      <c r="V814" s="423" t="e">
        <f>#REF!+D814</f>
        <v>#REF!</v>
      </c>
    </row>
    <row r="815" s="421" customFormat="1" ht="18.75" customHeight="1" spans="1:22">
      <c r="A815" s="453" t="s">
        <v>1464</v>
      </c>
      <c r="B815" s="416" t="s">
        <v>1465</v>
      </c>
      <c r="C815" s="416"/>
      <c r="D815" s="454">
        <v>0</v>
      </c>
      <c r="E815" s="455"/>
      <c r="F815" s="449"/>
      <c r="G815" s="450"/>
      <c r="H815" s="450"/>
      <c r="I815" s="450"/>
      <c r="J815" s="450"/>
      <c r="K815" s="450"/>
      <c r="L815" s="450"/>
      <c r="M815" s="450"/>
      <c r="V815" s="423" t="e">
        <f>#REF!+D815</f>
        <v>#REF!</v>
      </c>
    </row>
    <row r="816" s="421" customFormat="1" ht="18.75" customHeight="1" spans="1:22">
      <c r="A816" s="453" t="s">
        <v>1466</v>
      </c>
      <c r="B816" s="416" t="s">
        <v>1467</v>
      </c>
      <c r="C816" s="416" t="s">
        <v>2951</v>
      </c>
      <c r="D816" s="454">
        <v>0</v>
      </c>
      <c r="E816" s="455"/>
      <c r="F816" s="449"/>
      <c r="G816" s="450"/>
      <c r="H816" s="450"/>
      <c r="I816" s="450"/>
      <c r="J816" s="450"/>
      <c r="K816" s="450"/>
      <c r="L816" s="450"/>
      <c r="M816" s="450"/>
      <c r="V816" s="423" t="e">
        <f>#REF!+D816</f>
        <v>#REF!</v>
      </c>
    </row>
    <row r="817" s="420" customFormat="1" ht="18.75" customHeight="1" spans="1:22">
      <c r="A817" s="445" t="s">
        <v>1468</v>
      </c>
      <c r="B817" s="451" t="s">
        <v>1469</v>
      </c>
      <c r="C817" s="451"/>
      <c r="D817" s="447">
        <v>0</v>
      </c>
      <c r="E817" s="448"/>
      <c r="F817" s="449"/>
      <c r="G817" s="450"/>
      <c r="H817" s="450"/>
      <c r="I817" s="450"/>
      <c r="J817" s="450"/>
      <c r="K817" s="450"/>
      <c r="L817" s="450"/>
      <c r="M817" s="450"/>
      <c r="N817" s="421"/>
      <c r="O817" s="421"/>
      <c r="P817" s="421"/>
      <c r="Q817" s="421"/>
      <c r="V817" s="456" t="e">
        <f>#REF!+D817</f>
        <v>#REF!</v>
      </c>
    </row>
    <row r="818" s="420" customFormat="1" ht="18.75" customHeight="1" spans="1:22">
      <c r="A818" s="445" t="s">
        <v>1470</v>
      </c>
      <c r="B818" s="452" t="s">
        <v>1471</v>
      </c>
      <c r="C818" s="452" t="s">
        <v>2951</v>
      </c>
      <c r="D818" s="447">
        <v>0</v>
      </c>
      <c r="E818" s="448"/>
      <c r="F818" s="449"/>
      <c r="G818" s="450"/>
      <c r="H818" s="450"/>
      <c r="I818" s="450"/>
      <c r="J818" s="450"/>
      <c r="K818" s="450"/>
      <c r="L818" s="450"/>
      <c r="M818" s="450"/>
      <c r="N818" s="421"/>
      <c r="O818" s="421"/>
      <c r="P818" s="421"/>
      <c r="Q818" s="421"/>
      <c r="V818" s="456" t="e">
        <f>#REF!+D818</f>
        <v>#REF!</v>
      </c>
    </row>
    <row r="819" s="421" customFormat="1" ht="18.75" customHeight="1" spans="1:22">
      <c r="A819" s="453" t="s">
        <v>1472</v>
      </c>
      <c r="B819" s="416" t="s">
        <v>1473</v>
      </c>
      <c r="C819" s="416"/>
      <c r="D819" s="454">
        <v>0</v>
      </c>
      <c r="E819" s="455"/>
      <c r="F819" s="449"/>
      <c r="G819" s="450"/>
      <c r="H819" s="450"/>
      <c r="I819" s="450"/>
      <c r="J819" s="450"/>
      <c r="K819" s="450"/>
      <c r="L819" s="450"/>
      <c r="M819" s="450"/>
      <c r="V819" s="423" t="e">
        <f>#REF!+D819</f>
        <v>#REF!</v>
      </c>
    </row>
    <row r="820" s="421" customFormat="1" ht="18.75" customHeight="1" spans="1:22">
      <c r="A820" s="453" t="s">
        <v>1474</v>
      </c>
      <c r="B820" s="416" t="s">
        <v>1475</v>
      </c>
      <c r="C820" s="416"/>
      <c r="D820" s="454">
        <v>0</v>
      </c>
      <c r="E820" s="455"/>
      <c r="F820" s="449"/>
      <c r="G820" s="450"/>
      <c r="H820" s="450"/>
      <c r="I820" s="450"/>
      <c r="J820" s="450"/>
      <c r="K820" s="450"/>
      <c r="L820" s="450"/>
      <c r="M820" s="450"/>
      <c r="V820" s="423" t="e">
        <f>#REF!+D820</f>
        <v>#REF!</v>
      </c>
    </row>
    <row r="821" s="421" customFormat="1" ht="18.75" customHeight="1" spans="1:22">
      <c r="A821" s="453" t="s">
        <v>1476</v>
      </c>
      <c r="B821" s="416" t="s">
        <v>1477</v>
      </c>
      <c r="C821" s="416"/>
      <c r="D821" s="454">
        <v>0</v>
      </c>
      <c r="E821" s="455"/>
      <c r="F821" s="449"/>
      <c r="G821" s="450"/>
      <c r="H821" s="450"/>
      <c r="I821" s="450"/>
      <c r="J821" s="450"/>
      <c r="K821" s="450"/>
      <c r="L821" s="450"/>
      <c r="M821" s="450"/>
      <c r="V821" s="423" t="e">
        <f>#REF!+D821</f>
        <v>#REF!</v>
      </c>
    </row>
    <row r="822" s="421" customFormat="1" ht="18.75" customHeight="1" spans="1:22">
      <c r="A822" s="453" t="s">
        <v>1478</v>
      </c>
      <c r="B822" s="416" t="s">
        <v>1479</v>
      </c>
      <c r="C822" s="416"/>
      <c r="D822" s="454">
        <v>0</v>
      </c>
      <c r="E822" s="455"/>
      <c r="F822" s="449"/>
      <c r="G822" s="450"/>
      <c r="H822" s="450"/>
      <c r="I822" s="450"/>
      <c r="J822" s="450"/>
      <c r="K822" s="450"/>
      <c r="L822" s="450"/>
      <c r="M822" s="450"/>
      <c r="V822" s="423" t="e">
        <f>#REF!+D822</f>
        <v>#REF!</v>
      </c>
    </row>
    <row r="823" s="421" customFormat="1" ht="18.75" customHeight="1" spans="1:22">
      <c r="A823" s="453" t="s">
        <v>1480</v>
      </c>
      <c r="B823" s="416" t="s">
        <v>1481</v>
      </c>
      <c r="C823" s="416"/>
      <c r="D823" s="454">
        <v>0</v>
      </c>
      <c r="E823" s="455"/>
      <c r="F823" s="449"/>
      <c r="G823" s="450"/>
      <c r="H823" s="450"/>
      <c r="I823" s="450"/>
      <c r="J823" s="450"/>
      <c r="K823" s="450"/>
      <c r="L823" s="450"/>
      <c r="M823" s="450"/>
      <c r="V823" s="423" t="e">
        <f>#REF!+D823</f>
        <v>#REF!</v>
      </c>
    </row>
    <row r="824" s="421" customFormat="1" ht="18.75" customHeight="1" spans="1:22">
      <c r="A824" s="453" t="s">
        <v>1482</v>
      </c>
      <c r="B824" s="416" t="s">
        <v>1483</v>
      </c>
      <c r="C824" s="416"/>
      <c r="D824" s="454">
        <v>0</v>
      </c>
      <c r="E824" s="455"/>
      <c r="F824" s="449"/>
      <c r="G824" s="450"/>
      <c r="H824" s="450"/>
      <c r="I824" s="450"/>
      <c r="J824" s="450"/>
      <c r="K824" s="450"/>
      <c r="L824" s="450"/>
      <c r="M824" s="450"/>
      <c r="V824" s="423" t="e">
        <f>#REF!+D824</f>
        <v>#REF!</v>
      </c>
    </row>
    <row r="825" s="421" customFormat="1" ht="18.75" customHeight="1" spans="1:22">
      <c r="A825" s="453" t="s">
        <v>1484</v>
      </c>
      <c r="B825" s="416" t="s">
        <v>1485</v>
      </c>
      <c r="C825" s="416"/>
      <c r="D825" s="454">
        <v>0</v>
      </c>
      <c r="E825" s="455"/>
      <c r="F825" s="449"/>
      <c r="G825" s="450"/>
      <c r="H825" s="450"/>
      <c r="I825" s="450"/>
      <c r="J825" s="450"/>
      <c r="K825" s="450"/>
      <c r="L825" s="450"/>
      <c r="M825" s="450"/>
      <c r="V825" s="423" t="e">
        <f>#REF!+D825</f>
        <v>#REF!</v>
      </c>
    </row>
    <row r="826" s="421" customFormat="1" ht="18.75" customHeight="1" spans="1:22">
      <c r="A826" s="453" t="s">
        <v>1486</v>
      </c>
      <c r="B826" s="416" t="s">
        <v>1487</v>
      </c>
      <c r="C826" s="416"/>
      <c r="D826" s="454">
        <v>0</v>
      </c>
      <c r="E826" s="455"/>
      <c r="F826" s="449"/>
      <c r="G826" s="450"/>
      <c r="H826" s="450"/>
      <c r="I826" s="450"/>
      <c r="J826" s="450"/>
      <c r="K826" s="450"/>
      <c r="L826" s="450"/>
      <c r="M826" s="450"/>
      <c r="V826" s="423" t="e">
        <f>#REF!+D826</f>
        <v>#REF!</v>
      </c>
    </row>
    <row r="827" s="421" customFormat="1" ht="18.75" customHeight="1" spans="1:22">
      <c r="A827" s="453" t="s">
        <v>1488</v>
      </c>
      <c r="B827" s="416" t="s">
        <v>1489</v>
      </c>
      <c r="C827" s="416"/>
      <c r="D827" s="454">
        <v>0</v>
      </c>
      <c r="E827" s="455"/>
      <c r="F827" s="449"/>
      <c r="G827" s="450"/>
      <c r="H827" s="450"/>
      <c r="I827" s="450"/>
      <c r="J827" s="450"/>
      <c r="K827" s="450"/>
      <c r="L827" s="450"/>
      <c r="M827" s="450"/>
      <c r="V827" s="423" t="e">
        <f>#REF!+D827</f>
        <v>#REF!</v>
      </c>
    </row>
    <row r="828" s="421" customFormat="1" ht="18.75" customHeight="1" spans="1:22">
      <c r="A828" s="453" t="s">
        <v>1490</v>
      </c>
      <c r="B828" s="416" t="s">
        <v>1491</v>
      </c>
      <c r="C828" s="416"/>
      <c r="D828" s="454">
        <v>0</v>
      </c>
      <c r="E828" s="455"/>
      <c r="F828" s="449"/>
      <c r="G828" s="450"/>
      <c r="H828" s="450"/>
      <c r="I828" s="450"/>
      <c r="J828" s="450"/>
      <c r="K828" s="450"/>
      <c r="L828" s="450"/>
      <c r="M828" s="450"/>
      <c r="V828" s="423" t="e">
        <f>#REF!+D828</f>
        <v>#REF!</v>
      </c>
    </row>
    <row r="829" s="421" customFormat="1" ht="18.75" customHeight="1" spans="1:22">
      <c r="A829" s="453" t="s">
        <v>1492</v>
      </c>
      <c r="B829" s="416" t="s">
        <v>1493</v>
      </c>
      <c r="C829" s="416" t="s">
        <v>2952</v>
      </c>
      <c r="D829" s="454">
        <v>0</v>
      </c>
      <c r="E829" s="455"/>
      <c r="F829" s="449"/>
      <c r="G829" s="450"/>
      <c r="H829" s="450"/>
      <c r="I829" s="450"/>
      <c r="J829" s="450"/>
      <c r="K829" s="450"/>
      <c r="L829" s="450"/>
      <c r="M829" s="450"/>
      <c r="V829" s="423" t="e">
        <f>#REF!+D829</f>
        <v>#REF!</v>
      </c>
    </row>
    <row r="830" s="421" customFormat="1" ht="18.75" customHeight="1" spans="1:22">
      <c r="A830" s="453" t="s">
        <v>1494</v>
      </c>
      <c r="B830" s="416" t="s">
        <v>1495</v>
      </c>
      <c r="C830" s="416" t="s">
        <v>2952</v>
      </c>
      <c r="D830" s="454">
        <v>0</v>
      </c>
      <c r="E830" s="455"/>
      <c r="F830" s="449"/>
      <c r="G830" s="450"/>
      <c r="H830" s="450"/>
      <c r="I830" s="450"/>
      <c r="J830" s="450"/>
      <c r="K830" s="450"/>
      <c r="L830" s="450"/>
      <c r="M830" s="450"/>
      <c r="V830" s="423" t="e">
        <f>#REF!+D830</f>
        <v>#REF!</v>
      </c>
    </row>
    <row r="831" s="420" customFormat="1" ht="18.75" customHeight="1" spans="1:22">
      <c r="A831" s="445" t="s">
        <v>1496</v>
      </c>
      <c r="B831" s="451" t="s">
        <v>1497</v>
      </c>
      <c r="C831" s="451"/>
      <c r="D831" s="447">
        <v>0</v>
      </c>
      <c r="E831" s="448"/>
      <c r="F831" s="449"/>
      <c r="G831" s="450"/>
      <c r="H831" s="450"/>
      <c r="I831" s="450"/>
      <c r="J831" s="450"/>
      <c r="K831" s="450"/>
      <c r="L831" s="450"/>
      <c r="M831" s="450"/>
      <c r="N831" s="421"/>
      <c r="O831" s="421"/>
      <c r="P831" s="421"/>
      <c r="Q831" s="421"/>
      <c r="V831" s="456" t="e">
        <f>#REF!+D831</f>
        <v>#REF!</v>
      </c>
    </row>
    <row r="832" s="420" customFormat="1" ht="18.75" customHeight="1" spans="1:22">
      <c r="A832" s="445" t="s">
        <v>1498</v>
      </c>
      <c r="B832" s="452" t="s">
        <v>1499</v>
      </c>
      <c r="C832" s="452"/>
      <c r="D832" s="447">
        <v>0</v>
      </c>
      <c r="E832" s="448"/>
      <c r="F832" s="449"/>
      <c r="G832" s="450"/>
      <c r="H832" s="450"/>
      <c r="I832" s="450"/>
      <c r="J832" s="450"/>
      <c r="K832" s="450"/>
      <c r="L832" s="450"/>
      <c r="M832" s="450"/>
      <c r="N832" s="421"/>
      <c r="O832" s="421"/>
      <c r="P832" s="421"/>
      <c r="Q832" s="421"/>
      <c r="V832" s="456" t="e">
        <f>#REF!+D832</f>
        <v>#REF!</v>
      </c>
    </row>
    <row r="833" s="420" customFormat="1" ht="18.75" customHeight="1" spans="1:22">
      <c r="A833" s="445" t="s">
        <v>1500</v>
      </c>
      <c r="B833" s="451" t="s">
        <v>1501</v>
      </c>
      <c r="C833" s="451"/>
      <c r="D833" s="447">
        <v>0</v>
      </c>
      <c r="E833" s="448"/>
      <c r="F833" s="449"/>
      <c r="G833" s="450"/>
      <c r="H833" s="450"/>
      <c r="I833" s="450"/>
      <c r="J833" s="450"/>
      <c r="K833" s="450"/>
      <c r="L833" s="450"/>
      <c r="M833" s="450"/>
      <c r="N833" s="421"/>
      <c r="O833" s="421"/>
      <c r="P833" s="421"/>
      <c r="Q833" s="421"/>
      <c r="V833" s="456" t="e">
        <f>#REF!+D833</f>
        <v>#REF!</v>
      </c>
    </row>
    <row r="834" s="420" customFormat="1" ht="18.75" customHeight="1" spans="1:22">
      <c r="A834" s="445" t="s">
        <v>1502</v>
      </c>
      <c r="B834" s="452" t="s">
        <v>1503</v>
      </c>
      <c r="C834" s="452"/>
      <c r="D834" s="447">
        <v>0</v>
      </c>
      <c r="E834" s="448"/>
      <c r="F834" s="449"/>
      <c r="G834" s="450"/>
      <c r="H834" s="450"/>
      <c r="I834" s="450"/>
      <c r="J834" s="450"/>
      <c r="K834" s="450"/>
      <c r="L834" s="450"/>
      <c r="M834" s="450"/>
      <c r="N834" s="421"/>
      <c r="O834" s="421"/>
      <c r="P834" s="421"/>
      <c r="Q834" s="421"/>
      <c r="V834" s="456" t="e">
        <f>#REF!+D834</f>
        <v>#REF!</v>
      </c>
    </row>
    <row r="835" s="421" customFormat="1" ht="18.75" customHeight="1" spans="1:22">
      <c r="A835" s="453" t="s">
        <v>1504</v>
      </c>
      <c r="B835" s="416" t="s">
        <v>1505</v>
      </c>
      <c r="C835" s="416"/>
      <c r="D835" s="454">
        <v>0</v>
      </c>
      <c r="E835" s="455"/>
      <c r="F835" s="449"/>
      <c r="G835" s="450"/>
      <c r="H835" s="450"/>
      <c r="I835" s="450"/>
      <c r="J835" s="450"/>
      <c r="K835" s="450"/>
      <c r="L835" s="450"/>
      <c r="M835" s="450"/>
      <c r="V835" s="423" t="e">
        <f>#REF!+D835</f>
        <v>#REF!</v>
      </c>
    </row>
    <row r="836" s="421" customFormat="1" ht="18.75" customHeight="1" spans="1:22">
      <c r="A836" s="453" t="s">
        <v>1506</v>
      </c>
      <c r="B836" s="416" t="s">
        <v>1507</v>
      </c>
      <c r="C836" s="416"/>
      <c r="D836" s="454">
        <v>0</v>
      </c>
      <c r="E836" s="455"/>
      <c r="F836" s="449"/>
      <c r="G836" s="450"/>
      <c r="H836" s="450"/>
      <c r="I836" s="450"/>
      <c r="J836" s="450"/>
      <c r="K836" s="450"/>
      <c r="L836" s="450"/>
      <c r="M836" s="450"/>
      <c r="V836" s="423" t="e">
        <f>#REF!+D836</f>
        <v>#REF!</v>
      </c>
    </row>
    <row r="837" s="421" customFormat="1" ht="18.75" customHeight="1" spans="1:22">
      <c r="A837" s="453" t="s">
        <v>1508</v>
      </c>
      <c r="B837" s="416" t="s">
        <v>1509</v>
      </c>
      <c r="C837" s="416"/>
      <c r="D837" s="454">
        <v>0</v>
      </c>
      <c r="E837" s="455"/>
      <c r="F837" s="449"/>
      <c r="G837" s="450"/>
      <c r="H837" s="450"/>
      <c r="I837" s="450"/>
      <c r="J837" s="450"/>
      <c r="K837" s="450"/>
      <c r="L837" s="450"/>
      <c r="M837" s="450"/>
      <c r="V837" s="423" t="e">
        <f>#REF!+D837</f>
        <v>#REF!</v>
      </c>
    </row>
    <row r="838" s="420" customFormat="1" ht="18.75" customHeight="1" spans="1:22">
      <c r="A838" s="445" t="s">
        <v>1510</v>
      </c>
      <c r="B838" s="452" t="s">
        <v>1511</v>
      </c>
      <c r="C838" s="452"/>
      <c r="D838" s="447">
        <v>0</v>
      </c>
      <c r="E838" s="448"/>
      <c r="F838" s="449"/>
      <c r="G838" s="450"/>
      <c r="H838" s="450"/>
      <c r="I838" s="450"/>
      <c r="J838" s="450"/>
      <c r="K838" s="450"/>
      <c r="L838" s="450"/>
      <c r="M838" s="450"/>
      <c r="N838" s="421"/>
      <c r="O838" s="421"/>
      <c r="P838" s="421"/>
      <c r="Q838" s="421"/>
      <c r="V838" s="456" t="e">
        <f>#REF!+D838</f>
        <v>#REF!</v>
      </c>
    </row>
    <row r="839" s="421" customFormat="1" ht="18.75" customHeight="1" spans="1:22">
      <c r="A839" s="453" t="s">
        <v>1512</v>
      </c>
      <c r="B839" s="416" t="s">
        <v>1513</v>
      </c>
      <c r="C839" s="416"/>
      <c r="D839" s="454">
        <v>0</v>
      </c>
      <c r="E839" s="455"/>
      <c r="F839" s="449"/>
      <c r="G839" s="450"/>
      <c r="H839" s="450"/>
      <c r="I839" s="450"/>
      <c r="J839" s="450"/>
      <c r="K839" s="450"/>
      <c r="L839" s="450"/>
      <c r="M839" s="450"/>
      <c r="V839" s="423" t="e">
        <f>#REF!+D839</f>
        <v>#REF!</v>
      </c>
    </row>
    <row r="840" s="421" customFormat="1" ht="18.75" customHeight="1" spans="1:22">
      <c r="A840" s="453" t="s">
        <v>1514</v>
      </c>
      <c r="B840" s="416" t="s">
        <v>1515</v>
      </c>
      <c r="C840" s="416"/>
      <c r="D840" s="454">
        <v>0</v>
      </c>
      <c r="E840" s="455"/>
      <c r="F840" s="449"/>
      <c r="G840" s="450"/>
      <c r="H840" s="450"/>
      <c r="I840" s="450"/>
      <c r="J840" s="450"/>
      <c r="K840" s="450"/>
      <c r="L840" s="450"/>
      <c r="M840" s="450"/>
      <c r="V840" s="423" t="e">
        <f>#REF!+D840</f>
        <v>#REF!</v>
      </c>
    </row>
    <row r="841" s="421" customFormat="1" ht="18.75" customHeight="1" spans="1:22">
      <c r="A841" s="453" t="s">
        <v>1516</v>
      </c>
      <c r="B841" s="416" t="s">
        <v>1517</v>
      </c>
      <c r="C841" s="416"/>
      <c r="D841" s="454">
        <v>0</v>
      </c>
      <c r="E841" s="455"/>
      <c r="F841" s="449"/>
      <c r="G841" s="450"/>
      <c r="H841" s="450"/>
      <c r="I841" s="450"/>
      <c r="J841" s="450"/>
      <c r="K841" s="450"/>
      <c r="L841" s="450"/>
      <c r="M841" s="450"/>
      <c r="V841" s="423" t="e">
        <f>#REF!+D841</f>
        <v>#REF!</v>
      </c>
    </row>
    <row r="842" s="421" customFormat="1" ht="18.75" customHeight="1" spans="1:22">
      <c r="A842" s="453" t="s">
        <v>1518</v>
      </c>
      <c r="B842" s="416" t="s">
        <v>1517</v>
      </c>
      <c r="C842" s="416"/>
      <c r="D842" s="454">
        <v>0</v>
      </c>
      <c r="E842" s="455"/>
      <c r="F842" s="449"/>
      <c r="G842" s="450"/>
      <c r="H842" s="450"/>
      <c r="I842" s="450"/>
      <c r="J842" s="450"/>
      <c r="K842" s="450"/>
      <c r="L842" s="450"/>
      <c r="M842" s="450"/>
      <c r="V842" s="423" t="e">
        <f>#REF!+D842</f>
        <v>#REF!</v>
      </c>
    </row>
    <row r="843" s="420" customFormat="1" ht="18.75" customHeight="1" spans="1:22">
      <c r="A843" s="445" t="s">
        <v>1519</v>
      </c>
      <c r="B843" s="451" t="s">
        <v>1520</v>
      </c>
      <c r="C843" s="451" t="s">
        <v>2953</v>
      </c>
      <c r="D843" s="447">
        <v>0</v>
      </c>
      <c r="E843" s="448"/>
      <c r="F843" s="449"/>
      <c r="G843" s="450"/>
      <c r="H843" s="450"/>
      <c r="I843" s="450"/>
      <c r="J843" s="450"/>
      <c r="K843" s="450"/>
      <c r="L843" s="450"/>
      <c r="M843" s="450"/>
      <c r="N843" s="421"/>
      <c r="O843" s="421"/>
      <c r="P843" s="421"/>
      <c r="Q843" s="421"/>
      <c r="V843" s="456" t="e">
        <f>#REF!+D843</f>
        <v>#REF!</v>
      </c>
    </row>
    <row r="844" s="421" customFormat="1" ht="18.75" customHeight="1" spans="1:22">
      <c r="A844" s="453" t="s">
        <v>1521</v>
      </c>
      <c r="B844" s="416" t="s">
        <v>1520</v>
      </c>
      <c r="C844" s="416" t="s">
        <v>2953</v>
      </c>
      <c r="D844" s="454">
        <v>0</v>
      </c>
      <c r="E844" s="455"/>
      <c r="F844" s="449"/>
      <c r="G844" s="450"/>
      <c r="H844" s="450"/>
      <c r="I844" s="450"/>
      <c r="J844" s="450"/>
      <c r="K844" s="450"/>
      <c r="L844" s="450"/>
      <c r="M844" s="450"/>
      <c r="V844" s="423" t="e">
        <f>#REF!+D844</f>
        <v>#REF!</v>
      </c>
    </row>
    <row r="845" s="421" customFormat="1" ht="18.75" customHeight="1" spans="1:22">
      <c r="A845" s="453" t="s">
        <v>1522</v>
      </c>
      <c r="B845" s="416" t="s">
        <v>1523</v>
      </c>
      <c r="C845" s="416" t="s">
        <v>2954</v>
      </c>
      <c r="D845" s="454">
        <v>0</v>
      </c>
      <c r="E845" s="455"/>
      <c r="F845" s="449"/>
      <c r="G845" s="450"/>
      <c r="H845" s="450"/>
      <c r="I845" s="450"/>
      <c r="J845" s="450"/>
      <c r="K845" s="450"/>
      <c r="L845" s="450"/>
      <c r="M845" s="450"/>
      <c r="V845" s="423" t="e">
        <f>#REF!+D845</f>
        <v>#REF!</v>
      </c>
    </row>
    <row r="846" s="421" customFormat="1" ht="18.75" customHeight="1" spans="1:22">
      <c r="A846" s="453" t="s">
        <v>1524</v>
      </c>
      <c r="B846" s="416" t="s">
        <v>2955</v>
      </c>
      <c r="C846" s="416" t="s">
        <v>2956</v>
      </c>
      <c r="D846" s="454">
        <v>0</v>
      </c>
      <c r="E846" s="455"/>
      <c r="F846" s="449"/>
      <c r="G846" s="450"/>
      <c r="H846" s="450"/>
      <c r="I846" s="450"/>
      <c r="J846" s="450"/>
      <c r="K846" s="450"/>
      <c r="L846" s="450"/>
      <c r="M846" s="450"/>
      <c r="V846" s="423" t="e">
        <f>#REF!+D846</f>
        <v>#REF!</v>
      </c>
    </row>
    <row r="847" s="421" customFormat="1" ht="18.75" customHeight="1" spans="1:22">
      <c r="A847" s="453" t="s">
        <v>1526</v>
      </c>
      <c r="B847" s="416" t="s">
        <v>2957</v>
      </c>
      <c r="C847" s="416"/>
      <c r="D847" s="454">
        <v>0</v>
      </c>
      <c r="E847" s="455"/>
      <c r="F847" s="449"/>
      <c r="G847" s="450"/>
      <c r="H847" s="450"/>
      <c r="I847" s="450"/>
      <c r="J847" s="450"/>
      <c r="K847" s="450"/>
      <c r="L847" s="450"/>
      <c r="M847" s="450"/>
      <c r="V847" s="423" t="e">
        <f>#REF!+D847</f>
        <v>#REF!</v>
      </c>
    </row>
    <row r="848" s="421" customFormat="1" ht="18.75" customHeight="1" spans="1:22">
      <c r="A848" s="453" t="s">
        <v>1528</v>
      </c>
      <c r="B848" s="416" t="s">
        <v>1529</v>
      </c>
      <c r="C848" s="416"/>
      <c r="D848" s="454">
        <v>0</v>
      </c>
      <c r="E848" s="455"/>
      <c r="F848" s="449"/>
      <c r="G848" s="450"/>
      <c r="H848" s="450"/>
      <c r="I848" s="450"/>
      <c r="J848" s="450"/>
      <c r="K848" s="450"/>
      <c r="L848" s="450"/>
      <c r="M848" s="450"/>
      <c r="V848" s="423" t="e">
        <f>#REF!+D848</f>
        <v>#REF!</v>
      </c>
    </row>
    <row r="849" s="421" customFormat="1" ht="18.75" customHeight="1" spans="1:22">
      <c r="A849" s="453" t="s">
        <v>1530</v>
      </c>
      <c r="B849" s="416" t="s">
        <v>1531</v>
      </c>
      <c r="C849" s="416"/>
      <c r="D849" s="454">
        <v>0</v>
      </c>
      <c r="E849" s="455"/>
      <c r="F849" s="449"/>
      <c r="G849" s="450"/>
      <c r="H849" s="450"/>
      <c r="I849" s="450"/>
      <c r="J849" s="450"/>
      <c r="K849" s="450"/>
      <c r="L849" s="450"/>
      <c r="M849" s="450"/>
      <c r="V849" s="423" t="e">
        <f>#REF!+D849</f>
        <v>#REF!</v>
      </c>
    </row>
    <row r="850" s="421" customFormat="1" ht="18.75" customHeight="1" spans="1:22">
      <c r="A850" s="453" t="s">
        <v>1532</v>
      </c>
      <c r="B850" s="416" t="s">
        <v>1533</v>
      </c>
      <c r="C850" s="416" t="s">
        <v>2235</v>
      </c>
      <c r="D850" s="454">
        <v>0</v>
      </c>
      <c r="E850" s="455"/>
      <c r="F850" s="449"/>
      <c r="G850" s="450"/>
      <c r="H850" s="450"/>
      <c r="I850" s="450"/>
      <c r="J850" s="450"/>
      <c r="K850" s="450"/>
      <c r="L850" s="450"/>
      <c r="M850" s="450"/>
      <c r="V850" s="423" t="e">
        <f>#REF!+D850</f>
        <v>#REF!</v>
      </c>
    </row>
    <row r="851" s="420" customFormat="1" ht="18.75" customHeight="1" spans="1:22">
      <c r="A851" s="445" t="s">
        <v>1534</v>
      </c>
      <c r="B851" s="452" t="s">
        <v>1535</v>
      </c>
      <c r="C851" s="452"/>
      <c r="D851" s="447">
        <v>0</v>
      </c>
      <c r="E851" s="448"/>
      <c r="F851" s="449"/>
      <c r="G851" s="450"/>
      <c r="H851" s="450"/>
      <c r="I851" s="450"/>
      <c r="J851" s="450"/>
      <c r="K851" s="450"/>
      <c r="L851" s="450"/>
      <c r="M851" s="450"/>
      <c r="N851" s="421"/>
      <c r="O851" s="421"/>
      <c r="P851" s="421"/>
      <c r="Q851" s="421"/>
      <c r="V851" s="456" t="e">
        <f>#REF!+D851</f>
        <v>#REF!</v>
      </c>
    </row>
    <row r="852" s="421" customFormat="1" ht="18.75" customHeight="1" spans="1:22">
      <c r="A852" s="453" t="s">
        <v>1536</v>
      </c>
      <c r="B852" s="416" t="s">
        <v>1535</v>
      </c>
      <c r="C852" s="416"/>
      <c r="D852" s="454">
        <v>0</v>
      </c>
      <c r="E852" s="455"/>
      <c r="F852" s="449"/>
      <c r="G852" s="450"/>
      <c r="H852" s="450"/>
      <c r="I852" s="450"/>
      <c r="J852" s="450"/>
      <c r="K852" s="450"/>
      <c r="L852" s="450"/>
      <c r="M852" s="450"/>
      <c r="V852" s="423" t="e">
        <f>#REF!+D852</f>
        <v>#REF!</v>
      </c>
    </row>
    <row r="853" s="421" customFormat="1" ht="18.75" customHeight="1" spans="1:22">
      <c r="A853" s="453" t="s">
        <v>1537</v>
      </c>
      <c r="B853" s="416" t="s">
        <v>1538</v>
      </c>
      <c r="C853" s="416" t="s">
        <v>2958</v>
      </c>
      <c r="D853" s="454">
        <v>0</v>
      </c>
      <c r="E853" s="455"/>
      <c r="F853" s="449"/>
      <c r="G853" s="450"/>
      <c r="H853" s="450"/>
      <c r="I853" s="450"/>
      <c r="J853" s="450"/>
      <c r="K853" s="450"/>
      <c r="L853" s="450"/>
      <c r="M853" s="450"/>
      <c r="V853" s="423" t="e">
        <f>#REF!+D853</f>
        <v>#REF!</v>
      </c>
    </row>
    <row r="854" s="420" customFormat="1" ht="18.75" customHeight="1" spans="1:22">
      <c r="A854" s="445" t="s">
        <v>1539</v>
      </c>
      <c r="B854" s="452" t="s">
        <v>1538</v>
      </c>
      <c r="C854" s="452" t="s">
        <v>2958</v>
      </c>
      <c r="D854" s="447">
        <v>0</v>
      </c>
      <c r="E854" s="448"/>
      <c r="F854" s="449"/>
      <c r="G854" s="450"/>
      <c r="H854" s="450"/>
      <c r="I854" s="450"/>
      <c r="J854" s="450"/>
      <c r="K854" s="450"/>
      <c r="L854" s="450"/>
      <c r="M854" s="450"/>
      <c r="N854" s="421"/>
      <c r="O854" s="421"/>
      <c r="P854" s="421"/>
      <c r="Q854" s="421"/>
      <c r="V854" s="456" t="e">
        <f>#REF!+D854</f>
        <v>#REF!</v>
      </c>
    </row>
    <row r="855" s="421" customFormat="1" ht="18.75" customHeight="1" spans="1:22">
      <c r="A855" s="453" t="s">
        <v>1540</v>
      </c>
      <c r="B855" s="416" t="s">
        <v>1541</v>
      </c>
      <c r="C855" s="416"/>
      <c r="D855" s="454">
        <v>0</v>
      </c>
      <c r="E855" s="455"/>
      <c r="F855" s="449"/>
      <c r="G855" s="450"/>
      <c r="H855" s="450"/>
      <c r="I855" s="450"/>
      <c r="J855" s="450"/>
      <c r="K855" s="450"/>
      <c r="L855" s="450"/>
      <c r="M855" s="450"/>
      <c r="V855" s="423" t="e">
        <f>#REF!+D855</f>
        <v>#REF!</v>
      </c>
    </row>
    <row r="856" s="421" customFormat="1" ht="18.75" customHeight="1" spans="1:22">
      <c r="A856" s="453" t="s">
        <v>1542</v>
      </c>
      <c r="B856" s="416" t="s">
        <v>95</v>
      </c>
      <c r="C856" s="416"/>
      <c r="D856" s="454">
        <v>0</v>
      </c>
      <c r="E856" s="455"/>
      <c r="F856" s="449"/>
      <c r="G856" s="450"/>
      <c r="H856" s="450"/>
      <c r="I856" s="450"/>
      <c r="J856" s="450"/>
      <c r="K856" s="450"/>
      <c r="L856" s="450"/>
      <c r="M856" s="450"/>
      <c r="V856" s="423" t="e">
        <f>#REF!+D856</f>
        <v>#REF!</v>
      </c>
    </row>
    <row r="857" s="421" customFormat="1" ht="18.75" customHeight="1" spans="1:22">
      <c r="A857" s="453" t="s">
        <v>1543</v>
      </c>
      <c r="B857" s="416" t="s">
        <v>97</v>
      </c>
      <c r="C857" s="416"/>
      <c r="D857" s="454">
        <v>0</v>
      </c>
      <c r="E857" s="455"/>
      <c r="F857" s="449"/>
      <c r="G857" s="450"/>
      <c r="H857" s="450"/>
      <c r="I857" s="450"/>
      <c r="J857" s="450"/>
      <c r="K857" s="450"/>
      <c r="L857" s="450"/>
      <c r="M857" s="450"/>
      <c r="V857" s="423" t="e">
        <f>#REF!+D857</f>
        <v>#REF!</v>
      </c>
    </row>
    <row r="858" s="421" customFormat="1" ht="18.75" customHeight="1" spans="1:22">
      <c r="A858" s="453" t="s">
        <v>1544</v>
      </c>
      <c r="B858" s="416" t="s">
        <v>99</v>
      </c>
      <c r="C858" s="416"/>
      <c r="D858" s="454">
        <v>0</v>
      </c>
      <c r="E858" s="455"/>
      <c r="F858" s="449"/>
      <c r="G858" s="450"/>
      <c r="H858" s="450"/>
      <c r="I858" s="450"/>
      <c r="J858" s="450"/>
      <c r="K858" s="450"/>
      <c r="L858" s="450"/>
      <c r="M858" s="450"/>
      <c r="V858" s="423" t="e">
        <f>#REF!+D858</f>
        <v>#REF!</v>
      </c>
    </row>
    <row r="859" s="421" customFormat="1" ht="18.75" customHeight="1" spans="1:22">
      <c r="A859" s="453" t="s">
        <v>1545</v>
      </c>
      <c r="B859" s="416" t="s">
        <v>1546</v>
      </c>
      <c r="C859" s="416"/>
      <c r="D859" s="454">
        <v>0</v>
      </c>
      <c r="E859" s="455"/>
      <c r="F859" s="449"/>
      <c r="G859" s="450"/>
      <c r="H859" s="450"/>
      <c r="I859" s="450"/>
      <c r="J859" s="450"/>
      <c r="K859" s="450"/>
      <c r="L859" s="450"/>
      <c r="M859" s="450"/>
      <c r="V859" s="423" t="e">
        <f>#REF!+D859</f>
        <v>#REF!</v>
      </c>
    </row>
    <row r="860" s="420" customFormat="1" ht="18.75" customHeight="1" spans="1:22">
      <c r="A860" s="445" t="s">
        <v>1547</v>
      </c>
      <c r="B860" s="446" t="s">
        <v>1548</v>
      </c>
      <c r="C860" s="446"/>
      <c r="D860" s="447">
        <v>0</v>
      </c>
      <c r="E860" s="448"/>
      <c r="F860" s="449"/>
      <c r="G860" s="450"/>
      <c r="H860" s="450"/>
      <c r="I860" s="450"/>
      <c r="J860" s="450"/>
      <c r="K860" s="450"/>
      <c r="L860" s="450"/>
      <c r="M860" s="450"/>
      <c r="N860" s="421"/>
      <c r="O860" s="421"/>
      <c r="P860" s="421"/>
      <c r="Q860" s="421"/>
      <c r="V860" s="456" t="e">
        <f>#REF!+D860</f>
        <v>#REF!</v>
      </c>
    </row>
    <row r="861" s="420" customFormat="1" ht="18.75" customHeight="1" spans="1:22">
      <c r="A861" s="445" t="s">
        <v>1549</v>
      </c>
      <c r="B861" s="451" t="s">
        <v>1550</v>
      </c>
      <c r="C861" s="451"/>
      <c r="D861" s="447">
        <v>0</v>
      </c>
      <c r="E861" s="448"/>
      <c r="F861" s="449"/>
      <c r="G861" s="450"/>
      <c r="H861" s="450"/>
      <c r="I861" s="450"/>
      <c r="J861" s="450"/>
      <c r="K861" s="450"/>
      <c r="L861" s="450"/>
      <c r="M861" s="450"/>
      <c r="N861" s="421"/>
      <c r="O861" s="421"/>
      <c r="P861" s="421"/>
      <c r="Q861" s="421"/>
      <c r="V861" s="456" t="e">
        <f>#REF!+D861</f>
        <v>#REF!</v>
      </c>
    </row>
    <row r="862" s="420" customFormat="1" ht="18.75" customHeight="1" spans="1:22">
      <c r="A862" s="445" t="s">
        <v>1551</v>
      </c>
      <c r="B862" s="452" t="s">
        <v>1552</v>
      </c>
      <c r="C862" s="452"/>
      <c r="D862" s="447">
        <v>0</v>
      </c>
      <c r="E862" s="448"/>
      <c r="F862" s="449"/>
      <c r="G862" s="450"/>
      <c r="H862" s="450"/>
      <c r="I862" s="450"/>
      <c r="J862" s="450"/>
      <c r="K862" s="450"/>
      <c r="L862" s="450"/>
      <c r="M862" s="450"/>
      <c r="N862" s="421"/>
      <c r="O862" s="421"/>
      <c r="P862" s="421"/>
      <c r="Q862" s="421"/>
      <c r="V862" s="456" t="e">
        <f>#REF!+D862</f>
        <v>#REF!</v>
      </c>
    </row>
    <row r="863" s="420" customFormat="1" ht="18.75" customHeight="1" spans="1:22">
      <c r="A863" s="445" t="s">
        <v>1553</v>
      </c>
      <c r="B863" s="452" t="s">
        <v>1554</v>
      </c>
      <c r="C863" s="452"/>
      <c r="D863" s="447">
        <v>0</v>
      </c>
      <c r="E863" s="448"/>
      <c r="F863" s="449"/>
      <c r="G863" s="450"/>
      <c r="H863" s="450"/>
      <c r="I863" s="450"/>
      <c r="J863" s="450"/>
      <c r="K863" s="450"/>
      <c r="L863" s="450"/>
      <c r="M863" s="450"/>
      <c r="N863" s="421"/>
      <c r="O863" s="421"/>
      <c r="P863" s="421"/>
      <c r="Q863" s="421"/>
      <c r="V863" s="456" t="e">
        <f>#REF!+D863</f>
        <v>#REF!</v>
      </c>
    </row>
    <row r="864" s="420" customFormat="1" ht="18.75" customHeight="1" spans="1:22">
      <c r="A864" s="445" t="s">
        <v>1555</v>
      </c>
      <c r="B864" s="452" t="s">
        <v>1556</v>
      </c>
      <c r="C864" s="452"/>
      <c r="D864" s="447">
        <v>0</v>
      </c>
      <c r="E864" s="448"/>
      <c r="F864" s="449"/>
      <c r="G864" s="450"/>
      <c r="H864" s="450"/>
      <c r="I864" s="450"/>
      <c r="J864" s="450"/>
      <c r="K864" s="450"/>
      <c r="L864" s="450"/>
      <c r="M864" s="450"/>
      <c r="N864" s="421"/>
      <c r="O864" s="421"/>
      <c r="P864" s="421"/>
      <c r="Q864" s="421"/>
      <c r="V864" s="456" t="e">
        <f>#REF!+D864</f>
        <v>#REF!</v>
      </c>
    </row>
    <row r="865" s="420" customFormat="1" ht="18.75" customHeight="1" spans="1:22">
      <c r="A865" s="445" t="s">
        <v>1557</v>
      </c>
      <c r="B865" s="452" t="s">
        <v>1558</v>
      </c>
      <c r="C865" s="452"/>
      <c r="D865" s="447">
        <v>0</v>
      </c>
      <c r="E865" s="448"/>
      <c r="F865" s="449"/>
      <c r="G865" s="450"/>
      <c r="H865" s="450"/>
      <c r="I865" s="450"/>
      <c r="J865" s="450"/>
      <c r="K865" s="450"/>
      <c r="L865" s="450"/>
      <c r="M865" s="450"/>
      <c r="N865" s="421"/>
      <c r="O865" s="421"/>
      <c r="P865" s="421"/>
      <c r="Q865" s="421"/>
      <c r="V865" s="456" t="e">
        <f>#REF!+D865</f>
        <v>#REF!</v>
      </c>
    </row>
    <row r="866" s="420" customFormat="1" ht="18.75" customHeight="1" spans="1:22">
      <c r="A866" s="445" t="s">
        <v>1559</v>
      </c>
      <c r="B866" s="452" t="s">
        <v>200</v>
      </c>
      <c r="C866" s="452"/>
      <c r="D866" s="447">
        <v>0</v>
      </c>
      <c r="E866" s="448"/>
      <c r="F866" s="449"/>
      <c r="G866" s="450"/>
      <c r="H866" s="450"/>
      <c r="I866" s="450"/>
      <c r="J866" s="450"/>
      <c r="K866" s="450"/>
      <c r="L866" s="450"/>
      <c r="M866" s="450"/>
      <c r="N866" s="421"/>
      <c r="O866" s="421"/>
      <c r="P866" s="421"/>
      <c r="Q866" s="421"/>
      <c r="V866" s="456" t="e">
        <f>#REF!+D866</f>
        <v>#REF!</v>
      </c>
    </row>
    <row r="867" s="420" customFormat="1" ht="18.75" customHeight="1" spans="1:22">
      <c r="A867" s="445" t="s">
        <v>1560</v>
      </c>
      <c r="B867" s="452" t="s">
        <v>1561</v>
      </c>
      <c r="C867" s="452"/>
      <c r="D867" s="447">
        <v>0</v>
      </c>
      <c r="E867" s="448"/>
      <c r="F867" s="449"/>
      <c r="G867" s="450"/>
      <c r="H867" s="450"/>
      <c r="I867" s="450"/>
      <c r="J867" s="450"/>
      <c r="K867" s="450"/>
      <c r="L867" s="450"/>
      <c r="M867" s="450"/>
      <c r="N867" s="421"/>
      <c r="O867" s="421"/>
      <c r="P867" s="421"/>
      <c r="Q867" s="421"/>
      <c r="V867" s="456" t="e">
        <f>#REF!+D867</f>
        <v>#REF!</v>
      </c>
    </row>
    <row r="868" s="421" customFormat="1" ht="18.75" customHeight="1" spans="1:22">
      <c r="A868" s="453" t="s">
        <v>1562</v>
      </c>
      <c r="B868" s="416" t="s">
        <v>113</v>
      </c>
      <c r="C868" s="416"/>
      <c r="D868" s="454">
        <v>0</v>
      </c>
      <c r="E868" s="455"/>
      <c r="F868" s="449"/>
      <c r="G868" s="450"/>
      <c r="H868" s="450"/>
      <c r="I868" s="450"/>
      <c r="J868" s="450"/>
      <c r="K868" s="450"/>
      <c r="L868" s="450"/>
      <c r="M868" s="450"/>
      <c r="V868" s="423" t="e">
        <f>#REF!+D868</f>
        <v>#REF!</v>
      </c>
    </row>
    <row r="869" s="421" customFormat="1" ht="18.75" customHeight="1" spans="1:22">
      <c r="A869" s="453" t="s">
        <v>1563</v>
      </c>
      <c r="B869" s="416" t="s">
        <v>1564</v>
      </c>
      <c r="C869" s="416"/>
      <c r="D869" s="454">
        <v>0</v>
      </c>
      <c r="E869" s="455"/>
      <c r="F869" s="449"/>
      <c r="G869" s="450"/>
      <c r="H869" s="450"/>
      <c r="I869" s="450"/>
      <c r="J869" s="450"/>
      <c r="K869" s="450"/>
      <c r="L869" s="450"/>
      <c r="M869" s="450"/>
      <c r="V869" s="423" t="e">
        <f>#REF!+D869</f>
        <v>#REF!</v>
      </c>
    </row>
    <row r="870" s="421" customFormat="1" ht="18.75" customHeight="1" spans="1:22">
      <c r="A870" s="453" t="s">
        <v>1565</v>
      </c>
      <c r="B870" s="416" t="s">
        <v>1566</v>
      </c>
      <c r="C870" s="416"/>
      <c r="D870" s="454">
        <v>0</v>
      </c>
      <c r="E870" s="455"/>
      <c r="F870" s="449"/>
      <c r="G870" s="450"/>
      <c r="H870" s="450"/>
      <c r="I870" s="450"/>
      <c r="J870" s="450"/>
      <c r="K870" s="450"/>
      <c r="L870" s="450"/>
      <c r="M870" s="450"/>
      <c r="V870" s="423" t="e">
        <f>#REF!+D870</f>
        <v>#REF!</v>
      </c>
    </row>
    <row r="871" s="421" customFormat="1" ht="18.75" customHeight="1" spans="1:22">
      <c r="A871" s="453" t="s">
        <v>1567</v>
      </c>
      <c r="B871" s="416" t="s">
        <v>1566</v>
      </c>
      <c r="C871" s="416"/>
      <c r="D871" s="454">
        <v>0</v>
      </c>
      <c r="E871" s="455"/>
      <c r="F871" s="449"/>
      <c r="G871" s="450"/>
      <c r="H871" s="450"/>
      <c r="I871" s="450"/>
      <c r="J871" s="450"/>
      <c r="K871" s="450"/>
      <c r="L871" s="450"/>
      <c r="M871" s="450"/>
      <c r="V871" s="423" t="e">
        <f>#REF!+D871</f>
        <v>#REF!</v>
      </c>
    </row>
    <row r="872" s="420" customFormat="1" ht="18.75" customHeight="1" spans="1:22">
      <c r="A872" s="445" t="s">
        <v>1568</v>
      </c>
      <c r="B872" s="452" t="s">
        <v>60</v>
      </c>
      <c r="C872" s="452" t="s">
        <v>2959</v>
      </c>
      <c r="D872" s="447">
        <v>12332</v>
      </c>
      <c r="E872" s="448"/>
      <c r="F872" s="449"/>
      <c r="G872" s="450"/>
      <c r="H872" s="450"/>
      <c r="I872" s="450"/>
      <c r="J872" s="450"/>
      <c r="K872" s="450">
        <v>11556</v>
      </c>
      <c r="L872" s="450"/>
      <c r="M872" s="450"/>
      <c r="N872" s="421"/>
      <c r="O872" s="421"/>
      <c r="P872" s="421"/>
      <c r="Q872" s="421"/>
      <c r="V872" s="456" t="e">
        <f>#REF!+D872</f>
        <v>#REF!</v>
      </c>
    </row>
    <row r="873" s="420" customFormat="1" ht="18.75" customHeight="1" spans="1:22">
      <c r="A873" s="445" t="s">
        <v>1569</v>
      </c>
      <c r="B873" s="451" t="s">
        <v>1570</v>
      </c>
      <c r="C873" s="451">
        <v>1349</v>
      </c>
      <c r="D873" s="447">
        <v>1825</v>
      </c>
      <c r="E873" s="448"/>
      <c r="F873" s="449"/>
      <c r="G873" s="450"/>
      <c r="H873" s="450"/>
      <c r="I873" s="450"/>
      <c r="J873" s="450"/>
      <c r="K873" s="450">
        <v>1825</v>
      </c>
      <c r="L873" s="450"/>
      <c r="M873" s="450"/>
      <c r="N873" s="421"/>
      <c r="O873" s="421"/>
      <c r="P873" s="421"/>
      <c r="Q873" s="421"/>
      <c r="V873" s="456" t="e">
        <f>#REF!+D873</f>
        <v>#REF!</v>
      </c>
    </row>
    <row r="874" s="420" customFormat="1" ht="18.75" customHeight="1" spans="1:22">
      <c r="A874" s="445" t="s">
        <v>1571</v>
      </c>
      <c r="B874" s="452" t="s">
        <v>95</v>
      </c>
      <c r="C874" s="452">
        <v>804</v>
      </c>
      <c r="D874" s="447">
        <v>829</v>
      </c>
      <c r="E874" s="448"/>
      <c r="F874" s="449"/>
      <c r="G874" s="450"/>
      <c r="H874" s="450"/>
      <c r="I874" s="450"/>
      <c r="J874" s="450"/>
      <c r="K874" s="450">
        <v>829</v>
      </c>
      <c r="L874" s="450"/>
      <c r="M874" s="450"/>
      <c r="N874" s="421"/>
      <c r="O874" s="421"/>
      <c r="P874" s="421"/>
      <c r="Q874" s="421"/>
      <c r="V874" s="456" t="e">
        <f>#REF!+D874</f>
        <v>#REF!</v>
      </c>
    </row>
    <row r="875" s="420" customFormat="1" ht="18.75" customHeight="1" spans="1:22">
      <c r="A875" s="445" t="s">
        <v>1572</v>
      </c>
      <c r="B875" s="451" t="s">
        <v>97</v>
      </c>
      <c r="C875" s="451">
        <v>0</v>
      </c>
      <c r="D875" s="447">
        <v>0</v>
      </c>
      <c r="E875" s="448"/>
      <c r="F875" s="449"/>
      <c r="G875" s="450"/>
      <c r="H875" s="450"/>
      <c r="I875" s="450"/>
      <c r="J875" s="450"/>
      <c r="K875" s="450"/>
      <c r="L875" s="450"/>
      <c r="M875" s="450"/>
      <c r="N875" s="421"/>
      <c r="O875" s="421"/>
      <c r="P875" s="421"/>
      <c r="Q875" s="421"/>
      <c r="V875" s="456" t="e">
        <f>#REF!+D875</f>
        <v>#REF!</v>
      </c>
    </row>
    <row r="876" s="421" customFormat="1" ht="18.75" customHeight="1" spans="1:22">
      <c r="A876" s="453" t="s">
        <v>1573</v>
      </c>
      <c r="B876" s="416" t="s">
        <v>99</v>
      </c>
      <c r="C876" s="416">
        <v>0</v>
      </c>
      <c r="D876" s="454">
        <v>0</v>
      </c>
      <c r="E876" s="455"/>
      <c r="F876" s="449"/>
      <c r="G876" s="450"/>
      <c r="H876" s="450"/>
      <c r="I876" s="450"/>
      <c r="J876" s="450"/>
      <c r="K876" s="450"/>
      <c r="L876" s="450"/>
      <c r="M876" s="450"/>
      <c r="V876" s="423" t="e">
        <f>#REF!+D876</f>
        <v>#REF!</v>
      </c>
    </row>
    <row r="877" s="420" customFormat="1" ht="18.75" customHeight="1" spans="1:22">
      <c r="A877" s="445" t="s">
        <v>1574</v>
      </c>
      <c r="B877" s="452" t="s">
        <v>1575</v>
      </c>
      <c r="C877" s="452">
        <v>20</v>
      </c>
      <c r="D877" s="447">
        <v>20</v>
      </c>
      <c r="E877" s="448"/>
      <c r="F877" s="449"/>
      <c r="G877" s="450"/>
      <c r="H877" s="450"/>
      <c r="I877" s="450"/>
      <c r="J877" s="450"/>
      <c r="K877" s="450">
        <v>20</v>
      </c>
      <c r="L877" s="450"/>
      <c r="M877" s="450"/>
      <c r="N877" s="421"/>
      <c r="O877" s="421"/>
      <c r="P877" s="421"/>
      <c r="Q877" s="421"/>
      <c r="V877" s="456" t="e">
        <f>#REF!+D877</f>
        <v>#REF!</v>
      </c>
    </row>
    <row r="878" s="420" customFormat="1" ht="18.75" customHeight="1" spans="1:22">
      <c r="A878" s="445" t="s">
        <v>1576</v>
      </c>
      <c r="B878" s="451" t="s">
        <v>1577</v>
      </c>
      <c r="C878" s="451">
        <v>0</v>
      </c>
      <c r="D878" s="447">
        <v>0</v>
      </c>
      <c r="E878" s="448"/>
      <c r="F878" s="449"/>
      <c r="G878" s="450"/>
      <c r="H878" s="450"/>
      <c r="I878" s="450"/>
      <c r="J878" s="450"/>
      <c r="K878" s="450"/>
      <c r="L878" s="450"/>
      <c r="M878" s="450"/>
      <c r="N878" s="421"/>
      <c r="O878" s="421"/>
      <c r="P878" s="421"/>
      <c r="Q878" s="421"/>
      <c r="V878" s="456" t="e">
        <f>#REF!+D878</f>
        <v>#REF!</v>
      </c>
    </row>
    <row r="879" s="420" customFormat="1" ht="18.75" customHeight="1" spans="1:22">
      <c r="A879" s="445" t="s">
        <v>1578</v>
      </c>
      <c r="B879" s="452" t="s">
        <v>1579</v>
      </c>
      <c r="C879" s="452">
        <v>0</v>
      </c>
      <c r="D879" s="447">
        <v>0</v>
      </c>
      <c r="E879" s="448"/>
      <c r="F879" s="449"/>
      <c r="G879" s="450"/>
      <c r="H879" s="450"/>
      <c r="I879" s="450"/>
      <c r="J879" s="450"/>
      <c r="K879" s="450"/>
      <c r="L879" s="450"/>
      <c r="M879" s="450"/>
      <c r="N879" s="421"/>
      <c r="O879" s="421"/>
      <c r="P879" s="421"/>
      <c r="Q879" s="421"/>
      <c r="V879" s="456" t="e">
        <f>#REF!+D879</f>
        <v>#REF!</v>
      </c>
    </row>
    <row r="880" s="420" customFormat="1" ht="18.75" customHeight="1" spans="1:22">
      <c r="A880" s="445" t="s">
        <v>1580</v>
      </c>
      <c r="B880" s="451" t="s">
        <v>1581</v>
      </c>
      <c r="C880" s="451">
        <v>0</v>
      </c>
      <c r="D880" s="447">
        <v>0</v>
      </c>
      <c r="E880" s="448"/>
      <c r="F880" s="449"/>
      <c r="G880" s="450"/>
      <c r="H880" s="450"/>
      <c r="I880" s="450"/>
      <c r="J880" s="450"/>
      <c r="K880" s="450"/>
      <c r="L880" s="450"/>
      <c r="M880" s="450"/>
      <c r="N880" s="421"/>
      <c r="O880" s="421"/>
      <c r="P880" s="421"/>
      <c r="Q880" s="421"/>
      <c r="V880" s="456" t="e">
        <f>#REF!+D880</f>
        <v>#REF!</v>
      </c>
    </row>
    <row r="881" s="420" customFormat="1" ht="18.75" customHeight="1" spans="1:22">
      <c r="A881" s="445" t="s">
        <v>1584</v>
      </c>
      <c r="B881" s="452" t="s">
        <v>1585</v>
      </c>
      <c r="C881" s="452">
        <v>0</v>
      </c>
      <c r="D881" s="447">
        <v>0</v>
      </c>
      <c r="E881" s="448"/>
      <c r="F881" s="449"/>
      <c r="G881" s="450"/>
      <c r="H881" s="450"/>
      <c r="I881" s="450"/>
      <c r="J881" s="450"/>
      <c r="K881" s="450"/>
      <c r="L881" s="450"/>
      <c r="M881" s="450"/>
      <c r="N881" s="421"/>
      <c r="O881" s="421"/>
      <c r="P881" s="421"/>
      <c r="Q881" s="421"/>
      <c r="V881" s="456" t="e">
        <f>#REF!+D881</f>
        <v>#REF!</v>
      </c>
    </row>
    <row r="882" s="421" customFormat="1" ht="18.75" customHeight="1" spans="1:22">
      <c r="A882" s="453" t="s">
        <v>1586</v>
      </c>
      <c r="B882" s="416" t="s">
        <v>1587</v>
      </c>
      <c r="C882" s="416">
        <v>0</v>
      </c>
      <c r="D882" s="454">
        <v>0</v>
      </c>
      <c r="E882" s="455"/>
      <c r="F882" s="449"/>
      <c r="G882" s="450"/>
      <c r="H882" s="450"/>
      <c r="I882" s="450"/>
      <c r="J882" s="450"/>
      <c r="K882" s="450"/>
      <c r="L882" s="450"/>
      <c r="M882" s="450"/>
      <c r="V882" s="423" t="e">
        <f>#REF!+D882</f>
        <v>#REF!</v>
      </c>
    </row>
    <row r="883" s="421" customFormat="1" ht="18.75" customHeight="1" spans="1:22">
      <c r="A883" s="453" t="s">
        <v>1588</v>
      </c>
      <c r="B883" s="416" t="s">
        <v>1589</v>
      </c>
      <c r="C883" s="416" t="s">
        <v>2958</v>
      </c>
      <c r="D883" s="454">
        <v>976</v>
      </c>
      <c r="E883" s="455"/>
      <c r="F883" s="449"/>
      <c r="G883" s="450"/>
      <c r="H883" s="450"/>
      <c r="I883" s="450"/>
      <c r="J883" s="450"/>
      <c r="K883" s="450">
        <v>976</v>
      </c>
      <c r="L883" s="450"/>
      <c r="M883" s="450"/>
      <c r="V883" s="423" t="e">
        <f>#REF!+D883</f>
        <v>#REF!</v>
      </c>
    </row>
    <row r="884" s="421" customFormat="1" ht="18.75" customHeight="1" spans="1:22">
      <c r="A884" s="453" t="s">
        <v>1590</v>
      </c>
      <c r="B884" s="416" t="s">
        <v>1591</v>
      </c>
      <c r="C884" s="416"/>
      <c r="D884" s="454">
        <v>0</v>
      </c>
      <c r="E884" s="455"/>
      <c r="F884" s="449"/>
      <c r="G884" s="450"/>
      <c r="H884" s="450"/>
      <c r="I884" s="450"/>
      <c r="J884" s="450"/>
      <c r="K884" s="450"/>
      <c r="L884" s="450"/>
      <c r="M884" s="450"/>
      <c r="V884" s="423" t="e">
        <f>#REF!+D884</f>
        <v>#REF!</v>
      </c>
    </row>
    <row r="885" s="421" customFormat="1" ht="18.75" customHeight="1" spans="1:22">
      <c r="A885" s="453" t="s">
        <v>1592</v>
      </c>
      <c r="B885" s="416" t="s">
        <v>1591</v>
      </c>
      <c r="C885" s="416"/>
      <c r="D885" s="454">
        <v>0</v>
      </c>
      <c r="E885" s="455"/>
      <c r="F885" s="449"/>
      <c r="G885" s="450"/>
      <c r="H885" s="450"/>
      <c r="I885" s="450"/>
      <c r="J885" s="450"/>
      <c r="K885" s="450"/>
      <c r="L885" s="450"/>
      <c r="M885" s="450"/>
      <c r="V885" s="423" t="e">
        <f>#REF!+D885</f>
        <v>#REF!</v>
      </c>
    </row>
    <row r="886" s="421" customFormat="1" ht="18.75" customHeight="1" spans="1:22">
      <c r="A886" s="453" t="s">
        <v>1593</v>
      </c>
      <c r="B886" s="416" t="s">
        <v>1594</v>
      </c>
      <c r="C886" s="416" t="s">
        <v>2960</v>
      </c>
      <c r="D886" s="454">
        <v>7198</v>
      </c>
      <c r="E886" s="455"/>
      <c r="F886" s="449"/>
      <c r="G886" s="450"/>
      <c r="H886" s="450"/>
      <c r="I886" s="450"/>
      <c r="J886" s="450"/>
      <c r="K886" s="450">
        <v>6423</v>
      </c>
      <c r="L886" s="450"/>
      <c r="M886" s="450"/>
      <c r="V886" s="423" t="e">
        <f>#REF!+D886</f>
        <v>#REF!</v>
      </c>
    </row>
    <row r="887" s="421" customFormat="1" ht="18.75" customHeight="1" spans="1:22">
      <c r="A887" s="453" t="s">
        <v>1595</v>
      </c>
      <c r="B887" s="416" t="s">
        <v>1596</v>
      </c>
      <c r="C887" s="416"/>
      <c r="D887" s="454">
        <v>0</v>
      </c>
      <c r="E887" s="455"/>
      <c r="F887" s="449"/>
      <c r="G887" s="450"/>
      <c r="H887" s="450"/>
      <c r="I887" s="450"/>
      <c r="J887" s="450"/>
      <c r="K887" s="450"/>
      <c r="L887" s="450"/>
      <c r="M887" s="450"/>
      <c r="V887" s="423" t="e">
        <f>#REF!+D887</f>
        <v>#REF!</v>
      </c>
    </row>
    <row r="888" s="420" customFormat="1" ht="18.75" customHeight="1" spans="1:22">
      <c r="A888" s="445" t="s">
        <v>1597</v>
      </c>
      <c r="B888" s="451" t="s">
        <v>1598</v>
      </c>
      <c r="C888" s="451" t="s">
        <v>2960</v>
      </c>
      <c r="D888" s="447">
        <v>7198</v>
      </c>
      <c r="E888" s="448"/>
      <c r="F888" s="449"/>
      <c r="G888" s="450"/>
      <c r="H888" s="450"/>
      <c r="I888" s="450"/>
      <c r="J888" s="450"/>
      <c r="K888" s="450">
        <v>6423</v>
      </c>
      <c r="L888" s="450"/>
      <c r="M888" s="450"/>
      <c r="N888" s="421"/>
      <c r="O888" s="421"/>
      <c r="P888" s="421"/>
      <c r="Q888" s="421"/>
      <c r="V888" s="456" t="e">
        <f>#REF!+D888</f>
        <v>#REF!</v>
      </c>
    </row>
    <row r="889" s="420" customFormat="1" ht="18.75" customHeight="1" spans="1:22">
      <c r="A889" s="445" t="s">
        <v>1599</v>
      </c>
      <c r="B889" s="452" t="s">
        <v>1600</v>
      </c>
      <c r="C889" s="452" t="s">
        <v>2961</v>
      </c>
      <c r="D889" s="447">
        <v>3308</v>
      </c>
      <c r="E889" s="448"/>
      <c r="F889" s="449"/>
      <c r="G889" s="450"/>
      <c r="H889" s="450"/>
      <c r="I889" s="450"/>
      <c r="J889" s="450"/>
      <c r="K889" s="450">
        <v>3308</v>
      </c>
      <c r="L889" s="450"/>
      <c r="M889" s="450"/>
      <c r="N889" s="421"/>
      <c r="O889" s="421"/>
      <c r="P889" s="421"/>
      <c r="Q889" s="421"/>
      <c r="V889" s="456" t="e">
        <f>#REF!+D889</f>
        <v>#REF!</v>
      </c>
    </row>
    <row r="890" s="420" customFormat="1" ht="18.75" customHeight="1" spans="1:22">
      <c r="A890" s="445" t="s">
        <v>1601</v>
      </c>
      <c r="B890" s="446" t="s">
        <v>1600</v>
      </c>
      <c r="C890" s="446" t="s">
        <v>2961</v>
      </c>
      <c r="D890" s="447">
        <v>3308</v>
      </c>
      <c r="E890" s="448"/>
      <c r="F890" s="449"/>
      <c r="G890" s="450"/>
      <c r="H890" s="450"/>
      <c r="I890" s="450"/>
      <c r="J890" s="450"/>
      <c r="K890" s="450">
        <v>3308</v>
      </c>
      <c r="L890" s="450"/>
      <c r="M890" s="450"/>
      <c r="N890" s="421"/>
      <c r="O890" s="421"/>
      <c r="P890" s="421"/>
      <c r="Q890" s="421"/>
      <c r="V890" s="456" t="e">
        <f>#REF!+D890</f>
        <v>#REF!</v>
      </c>
    </row>
    <row r="891" s="420" customFormat="1" ht="18.75" customHeight="1" spans="1:22">
      <c r="A891" s="445" t="s">
        <v>1602</v>
      </c>
      <c r="B891" s="451" t="s">
        <v>1603</v>
      </c>
      <c r="C891" s="451"/>
      <c r="D891" s="447">
        <v>0</v>
      </c>
      <c r="E891" s="448"/>
      <c r="F891" s="449"/>
      <c r="G891" s="450"/>
      <c r="H891" s="450"/>
      <c r="I891" s="450"/>
      <c r="J891" s="450"/>
      <c r="K891" s="450"/>
      <c r="L891" s="450"/>
      <c r="M891" s="450"/>
      <c r="N891" s="421"/>
      <c r="O891" s="421"/>
      <c r="P891" s="421"/>
      <c r="Q891" s="421"/>
      <c r="V891" s="456" t="e">
        <f>#REF!+D891</f>
        <v>#REF!</v>
      </c>
    </row>
    <row r="892" s="420" customFormat="1" ht="18.75" customHeight="1" spans="1:22">
      <c r="A892" s="445" t="s">
        <v>1604</v>
      </c>
      <c r="B892" s="452" t="s">
        <v>1603</v>
      </c>
      <c r="C892" s="452"/>
      <c r="D892" s="447">
        <v>0</v>
      </c>
      <c r="E892" s="448"/>
      <c r="F892" s="449"/>
      <c r="G892" s="450"/>
      <c r="H892" s="450"/>
      <c r="I892" s="450"/>
      <c r="J892" s="450"/>
      <c r="K892" s="450"/>
      <c r="L892" s="450"/>
      <c r="M892" s="450"/>
      <c r="N892" s="421"/>
      <c r="O892" s="421"/>
      <c r="P892" s="421"/>
      <c r="Q892" s="421"/>
      <c r="V892" s="456" t="e">
        <f>#REF!+D892</f>
        <v>#REF!</v>
      </c>
    </row>
    <row r="893" s="420" customFormat="1" ht="18.75" customHeight="1" spans="1:22">
      <c r="A893" s="445" t="s">
        <v>1617</v>
      </c>
      <c r="B893" s="452" t="s">
        <v>1618</v>
      </c>
      <c r="C893" s="452" t="s">
        <v>2962</v>
      </c>
      <c r="D893" s="447">
        <v>0</v>
      </c>
      <c r="E893" s="448"/>
      <c r="F893" s="449"/>
      <c r="G893" s="450"/>
      <c r="H893" s="450"/>
      <c r="I893" s="450"/>
      <c r="J893" s="450"/>
      <c r="K893" s="450"/>
      <c r="L893" s="450"/>
      <c r="M893" s="450"/>
      <c r="N893" s="421"/>
      <c r="O893" s="421"/>
      <c r="P893" s="421"/>
      <c r="Q893" s="421"/>
      <c r="V893" s="456" t="e">
        <f>#REF!+D893</f>
        <v>#REF!</v>
      </c>
    </row>
    <row r="894" s="421" customFormat="1" ht="18.75" customHeight="1" spans="1:22">
      <c r="A894" s="453" t="s">
        <v>2963</v>
      </c>
      <c r="B894" s="416" t="s">
        <v>1618</v>
      </c>
      <c r="C894" s="416" t="s">
        <v>2962</v>
      </c>
      <c r="D894" s="454">
        <v>0</v>
      </c>
      <c r="E894" s="455"/>
      <c r="F894" s="449"/>
      <c r="G894" s="450"/>
      <c r="H894" s="450"/>
      <c r="I894" s="450"/>
      <c r="J894" s="450"/>
      <c r="K894" s="450"/>
      <c r="L894" s="450"/>
      <c r="M894" s="450"/>
      <c r="V894" s="423" t="e">
        <f>#REF!+D894</f>
        <v>#REF!</v>
      </c>
    </row>
    <row r="895" s="420" customFormat="1" ht="18.75" customHeight="1" spans="1:22">
      <c r="A895" s="445" t="s">
        <v>1620</v>
      </c>
      <c r="B895" s="452" t="s">
        <v>61</v>
      </c>
      <c r="C895" s="452" t="s">
        <v>2964</v>
      </c>
      <c r="D895" s="447">
        <v>1280</v>
      </c>
      <c r="E895" s="448"/>
      <c r="F895" s="449"/>
      <c r="G895" s="450"/>
      <c r="H895" s="450"/>
      <c r="I895" s="450"/>
      <c r="J895" s="450"/>
      <c r="K895" s="450">
        <v>1280</v>
      </c>
      <c r="L895" s="450"/>
      <c r="M895" s="450"/>
      <c r="N895" s="421"/>
      <c r="O895" s="421"/>
      <c r="P895" s="421"/>
      <c r="Q895" s="421"/>
      <c r="V895" s="456" t="e">
        <f>#REF!+D895</f>
        <v>#REF!</v>
      </c>
    </row>
    <row r="896" s="421" customFormat="1" ht="18.75" customHeight="1" spans="1:22">
      <c r="A896" s="453" t="s">
        <v>1621</v>
      </c>
      <c r="B896" s="416" t="s">
        <v>1622</v>
      </c>
      <c r="C896" s="416">
        <v>295</v>
      </c>
      <c r="D896" s="454">
        <v>285</v>
      </c>
      <c r="E896" s="455"/>
      <c r="F896" s="449"/>
      <c r="G896" s="450"/>
      <c r="H896" s="450"/>
      <c r="I896" s="450"/>
      <c r="J896" s="450"/>
      <c r="K896" s="450">
        <v>285</v>
      </c>
      <c r="L896" s="450"/>
      <c r="M896" s="450"/>
      <c r="V896" s="423" t="e">
        <f>#REF!+D896</f>
        <v>#REF!</v>
      </c>
    </row>
    <row r="897" s="420" customFormat="1" ht="18.75" customHeight="1" spans="1:22">
      <c r="A897" s="445" t="s">
        <v>1623</v>
      </c>
      <c r="B897" s="452" t="s">
        <v>95</v>
      </c>
      <c r="C897" s="452">
        <v>0</v>
      </c>
      <c r="D897" s="447">
        <v>0</v>
      </c>
      <c r="E897" s="448"/>
      <c r="F897" s="449"/>
      <c r="G897" s="450"/>
      <c r="H897" s="450"/>
      <c r="I897" s="450"/>
      <c r="J897" s="450"/>
      <c r="K897" s="450"/>
      <c r="L897" s="450"/>
      <c r="M897" s="450"/>
      <c r="N897" s="421"/>
      <c r="O897" s="421"/>
      <c r="P897" s="421"/>
      <c r="Q897" s="421"/>
      <c r="V897" s="456" t="e">
        <f>#REF!+D897</f>
        <v>#REF!</v>
      </c>
    </row>
    <row r="898" s="420" customFormat="1" ht="18.75" customHeight="1" spans="1:22">
      <c r="A898" s="445" t="s">
        <v>1624</v>
      </c>
      <c r="B898" s="452" t="s">
        <v>97</v>
      </c>
      <c r="C898" s="452">
        <v>0</v>
      </c>
      <c r="D898" s="447">
        <v>0</v>
      </c>
      <c r="E898" s="448"/>
      <c r="F898" s="449"/>
      <c r="G898" s="450"/>
      <c r="H898" s="450"/>
      <c r="I898" s="450"/>
      <c r="J898" s="450"/>
      <c r="K898" s="450"/>
      <c r="L898" s="450"/>
      <c r="M898" s="450"/>
      <c r="N898" s="421"/>
      <c r="O898" s="421"/>
      <c r="P898" s="421"/>
      <c r="Q898" s="421"/>
      <c r="V898" s="456" t="e">
        <f>#REF!+D898</f>
        <v>#REF!</v>
      </c>
    </row>
    <row r="899" s="420" customFormat="1" ht="18.75" customHeight="1" spans="1:22">
      <c r="A899" s="445" t="s">
        <v>1625</v>
      </c>
      <c r="B899" s="452" t="s">
        <v>99</v>
      </c>
      <c r="C899" s="452">
        <v>0</v>
      </c>
      <c r="D899" s="447">
        <v>0</v>
      </c>
      <c r="E899" s="448"/>
      <c r="F899" s="449"/>
      <c r="G899" s="450"/>
      <c r="H899" s="450"/>
      <c r="I899" s="450"/>
      <c r="J899" s="450"/>
      <c r="K899" s="450"/>
      <c r="L899" s="450"/>
      <c r="M899" s="450"/>
      <c r="N899" s="421"/>
      <c r="O899" s="421"/>
      <c r="P899" s="421"/>
      <c r="Q899" s="421"/>
      <c r="V899" s="456" t="e">
        <f>#REF!+D899</f>
        <v>#REF!</v>
      </c>
    </row>
    <row r="900" s="420" customFormat="1" ht="18.75" customHeight="1" spans="1:22">
      <c r="A900" s="445" t="s">
        <v>1626</v>
      </c>
      <c r="B900" s="452" t="s">
        <v>113</v>
      </c>
      <c r="C900" s="452">
        <v>0</v>
      </c>
      <c r="D900" s="447">
        <v>0</v>
      </c>
      <c r="E900" s="448"/>
      <c r="F900" s="449"/>
      <c r="G900" s="450"/>
      <c r="H900" s="450"/>
      <c r="I900" s="450"/>
      <c r="J900" s="450"/>
      <c r="K900" s="450"/>
      <c r="L900" s="450"/>
      <c r="M900" s="450"/>
      <c r="N900" s="421"/>
      <c r="O900" s="421"/>
      <c r="P900" s="421"/>
      <c r="Q900" s="421"/>
      <c r="V900" s="456" t="e">
        <f>#REF!+D900</f>
        <v>#REF!</v>
      </c>
    </row>
    <row r="901" s="421" customFormat="1" ht="18.75" customHeight="1" spans="1:22">
      <c r="A901" s="453" t="s">
        <v>1627</v>
      </c>
      <c r="B901" s="416" t="s">
        <v>1628</v>
      </c>
      <c r="C901" s="416">
        <v>0</v>
      </c>
      <c r="D901" s="454">
        <v>0</v>
      </c>
      <c r="E901" s="455"/>
      <c r="F901" s="449"/>
      <c r="G901" s="450"/>
      <c r="H901" s="450"/>
      <c r="I901" s="450"/>
      <c r="J901" s="450"/>
      <c r="K901" s="450"/>
      <c r="L901" s="450"/>
      <c r="M901" s="450"/>
      <c r="V901" s="423" t="e">
        <f>#REF!+D901</f>
        <v>#REF!</v>
      </c>
    </row>
    <row r="902" s="420" customFormat="1" ht="18.75" customHeight="1" spans="1:22">
      <c r="A902" s="445" t="s">
        <v>1629</v>
      </c>
      <c r="B902" s="452" t="s">
        <v>1630</v>
      </c>
      <c r="C902" s="452">
        <v>0</v>
      </c>
      <c r="D902" s="447">
        <v>0</v>
      </c>
      <c r="E902" s="448"/>
      <c r="F902" s="449"/>
      <c r="G902" s="450"/>
      <c r="H902" s="450"/>
      <c r="I902" s="450"/>
      <c r="J902" s="450"/>
      <c r="K902" s="450"/>
      <c r="L902" s="450"/>
      <c r="M902" s="450"/>
      <c r="N902" s="421"/>
      <c r="O902" s="421"/>
      <c r="P902" s="421"/>
      <c r="Q902" s="421"/>
      <c r="V902" s="456" t="e">
        <f>#REF!+D902</f>
        <v>#REF!</v>
      </c>
    </row>
    <row r="903" s="421" customFormat="1" ht="18.75" customHeight="1" spans="1:22">
      <c r="A903" s="453" t="s">
        <v>1631</v>
      </c>
      <c r="B903" s="416" t="s">
        <v>1632</v>
      </c>
      <c r="C903" s="416">
        <v>65</v>
      </c>
      <c r="D903" s="454">
        <v>100</v>
      </c>
      <c r="E903" s="455"/>
      <c r="F903" s="449"/>
      <c r="G903" s="450"/>
      <c r="H903" s="450"/>
      <c r="I903" s="450"/>
      <c r="J903" s="450"/>
      <c r="K903" s="450">
        <v>100</v>
      </c>
      <c r="L903" s="450"/>
      <c r="M903" s="450"/>
      <c r="V903" s="423" t="e">
        <f>#REF!+D903</f>
        <v>#REF!</v>
      </c>
    </row>
    <row r="904" s="420" customFormat="1" ht="18.75" customHeight="1" spans="1:22">
      <c r="A904" s="445" t="s">
        <v>1633</v>
      </c>
      <c r="B904" s="452" t="s">
        <v>1634</v>
      </c>
      <c r="C904" s="452">
        <v>0</v>
      </c>
      <c r="D904" s="447">
        <v>0</v>
      </c>
      <c r="E904" s="448"/>
      <c r="F904" s="449"/>
      <c r="G904" s="450"/>
      <c r="H904" s="450"/>
      <c r="I904" s="450"/>
      <c r="J904" s="450"/>
      <c r="K904" s="450"/>
      <c r="L904" s="450"/>
      <c r="M904" s="450"/>
      <c r="N904" s="421"/>
      <c r="O904" s="421"/>
      <c r="P904" s="421"/>
      <c r="Q904" s="421"/>
      <c r="V904" s="456" t="e">
        <f>#REF!+D904</f>
        <v>#REF!</v>
      </c>
    </row>
    <row r="905" s="421" customFormat="1" ht="18.75" customHeight="1" spans="1:22">
      <c r="A905" s="453" t="s">
        <v>1635</v>
      </c>
      <c r="B905" s="416" t="s">
        <v>1636</v>
      </c>
      <c r="C905" s="416">
        <v>0</v>
      </c>
      <c r="D905" s="454">
        <v>0</v>
      </c>
      <c r="E905" s="455"/>
      <c r="F905" s="449"/>
      <c r="G905" s="450"/>
      <c r="H905" s="450"/>
      <c r="I905" s="450"/>
      <c r="J905" s="450"/>
      <c r="K905" s="450"/>
      <c r="L905" s="450"/>
      <c r="M905" s="450"/>
      <c r="V905" s="423" t="e">
        <f>#REF!+D905</f>
        <v>#REF!</v>
      </c>
    </row>
    <row r="906" s="421" customFormat="1" ht="18.75" customHeight="1" spans="1:22">
      <c r="A906" s="453" t="s">
        <v>1637</v>
      </c>
      <c r="B906" s="416" t="s">
        <v>1638</v>
      </c>
      <c r="C906" s="416">
        <v>0</v>
      </c>
      <c r="D906" s="454">
        <v>0</v>
      </c>
      <c r="E906" s="455"/>
      <c r="F906" s="449"/>
      <c r="G906" s="450"/>
      <c r="H906" s="450"/>
      <c r="I906" s="450"/>
      <c r="J906" s="450"/>
      <c r="K906" s="450"/>
      <c r="L906" s="450"/>
      <c r="M906" s="450"/>
      <c r="V906" s="423" t="e">
        <f>#REF!+D906</f>
        <v>#REF!</v>
      </c>
    </row>
    <row r="907" s="420" customFormat="1" ht="18.75" customHeight="1" spans="1:22">
      <c r="A907" s="445" t="s">
        <v>1639</v>
      </c>
      <c r="B907" s="452" t="s">
        <v>1640</v>
      </c>
      <c r="C907" s="452">
        <v>1</v>
      </c>
      <c r="D907" s="447">
        <v>0</v>
      </c>
      <c r="E907" s="448"/>
      <c r="F907" s="449"/>
      <c r="G907" s="450"/>
      <c r="H907" s="450"/>
      <c r="I907" s="450"/>
      <c r="J907" s="450"/>
      <c r="K907" s="450"/>
      <c r="L907" s="450"/>
      <c r="M907" s="450"/>
      <c r="N907" s="421"/>
      <c r="O907" s="421"/>
      <c r="P907" s="421"/>
      <c r="Q907" s="421"/>
      <c r="V907" s="456" t="e">
        <f>#REF!+D907</f>
        <v>#REF!</v>
      </c>
    </row>
    <row r="908" s="420" customFormat="1" ht="18.75" customHeight="1" spans="1:22">
      <c r="A908" s="445" t="s">
        <v>1641</v>
      </c>
      <c r="B908" s="452" t="s">
        <v>1642</v>
      </c>
      <c r="C908" s="452">
        <v>0</v>
      </c>
      <c r="D908" s="447">
        <v>0</v>
      </c>
      <c r="E908" s="448"/>
      <c r="F908" s="449"/>
      <c r="G908" s="450"/>
      <c r="H908" s="450"/>
      <c r="I908" s="450"/>
      <c r="J908" s="450"/>
      <c r="K908" s="450"/>
      <c r="L908" s="450"/>
      <c r="M908" s="450"/>
      <c r="N908" s="421"/>
      <c r="O908" s="421"/>
      <c r="P908" s="421"/>
      <c r="Q908" s="421"/>
      <c r="V908" s="456" t="e">
        <f>#REF!+D908</f>
        <v>#REF!</v>
      </c>
    </row>
    <row r="909" s="420" customFormat="1" ht="18.75" customHeight="1" spans="1:22">
      <c r="A909" s="445" t="s">
        <v>1643</v>
      </c>
      <c r="B909" s="452" t="s">
        <v>1644</v>
      </c>
      <c r="C909" s="452">
        <v>6</v>
      </c>
      <c r="D909" s="447">
        <v>0</v>
      </c>
      <c r="E909" s="448"/>
      <c r="F909" s="449"/>
      <c r="G909" s="450"/>
      <c r="H909" s="450"/>
      <c r="I909" s="450"/>
      <c r="J909" s="450"/>
      <c r="K909" s="450"/>
      <c r="L909" s="450"/>
      <c r="M909" s="450"/>
      <c r="N909" s="421"/>
      <c r="O909" s="421"/>
      <c r="P909" s="421"/>
      <c r="Q909" s="421"/>
      <c r="V909" s="456" t="e">
        <f>#REF!+D909</f>
        <v>#REF!</v>
      </c>
    </row>
    <row r="910" s="420" customFormat="1" ht="18.75" customHeight="1" spans="1:22">
      <c r="A910" s="445" t="s">
        <v>1645</v>
      </c>
      <c r="B910" s="452" t="s">
        <v>1646</v>
      </c>
      <c r="C910" s="452">
        <v>0</v>
      </c>
      <c r="D910" s="447">
        <v>0</v>
      </c>
      <c r="E910" s="448"/>
      <c r="F910" s="449"/>
      <c r="G910" s="450"/>
      <c r="H910" s="450"/>
      <c r="I910" s="450"/>
      <c r="J910" s="450"/>
      <c r="K910" s="450"/>
      <c r="L910" s="450"/>
      <c r="M910" s="450"/>
      <c r="N910" s="421"/>
      <c r="O910" s="421"/>
      <c r="P910" s="421"/>
      <c r="Q910" s="421"/>
      <c r="V910" s="456" t="e">
        <f>#REF!+D910</f>
        <v>#REF!</v>
      </c>
    </row>
    <row r="911" s="420" customFormat="1" ht="18.75" customHeight="1" spans="1:22">
      <c r="A911" s="445" t="s">
        <v>1647</v>
      </c>
      <c r="B911" s="452" t="s">
        <v>1648</v>
      </c>
      <c r="C911" s="452">
        <v>0</v>
      </c>
      <c r="D911" s="447">
        <v>0</v>
      </c>
      <c r="E911" s="448"/>
      <c r="F911" s="449"/>
      <c r="G911" s="450"/>
      <c r="H911" s="450"/>
      <c r="I911" s="450"/>
      <c r="J911" s="450"/>
      <c r="K911" s="450"/>
      <c r="L911" s="450"/>
      <c r="M911" s="450"/>
      <c r="N911" s="421"/>
      <c r="O911" s="421"/>
      <c r="P911" s="421"/>
      <c r="Q911" s="421"/>
      <c r="V911" s="456" t="e">
        <f>#REF!+D911</f>
        <v>#REF!</v>
      </c>
    </row>
    <row r="912" s="421" customFormat="1" ht="18.75" customHeight="1" spans="1:22">
      <c r="A912" s="453" t="s">
        <v>1649</v>
      </c>
      <c r="B912" s="416" t="s">
        <v>1650</v>
      </c>
      <c r="C912" s="416">
        <v>195</v>
      </c>
      <c r="D912" s="454">
        <v>145</v>
      </c>
      <c r="E912" s="455"/>
      <c r="F912" s="449"/>
      <c r="G912" s="450"/>
      <c r="H912" s="450"/>
      <c r="I912" s="450"/>
      <c r="J912" s="450"/>
      <c r="K912" s="450">
        <v>145</v>
      </c>
      <c r="L912" s="450"/>
      <c r="M912" s="450"/>
      <c r="V912" s="423" t="e">
        <f>#REF!+D912</f>
        <v>#REF!</v>
      </c>
    </row>
    <row r="913" s="421" customFormat="1" ht="18.75" customHeight="1" spans="1:22">
      <c r="A913" s="453" t="s">
        <v>1651</v>
      </c>
      <c r="B913" s="416" t="s">
        <v>1652</v>
      </c>
      <c r="C913" s="416">
        <v>0</v>
      </c>
      <c r="D913" s="454">
        <v>0</v>
      </c>
      <c r="E913" s="455"/>
      <c r="F913" s="449"/>
      <c r="G913" s="450"/>
      <c r="H913" s="450"/>
      <c r="I913" s="450"/>
      <c r="J913" s="450"/>
      <c r="K913" s="450"/>
      <c r="L913" s="450"/>
      <c r="M913" s="450"/>
      <c r="V913" s="423" t="e">
        <f>#REF!+D913</f>
        <v>#REF!</v>
      </c>
    </row>
    <row r="914" s="420" customFormat="1" ht="18.75" customHeight="1" spans="1:22">
      <c r="A914" s="445" t="s">
        <v>1653</v>
      </c>
      <c r="B914" s="452" t="s">
        <v>1654</v>
      </c>
      <c r="C914" s="452">
        <v>0</v>
      </c>
      <c r="D914" s="447">
        <v>0</v>
      </c>
      <c r="E914" s="448"/>
      <c r="F914" s="449"/>
      <c r="G914" s="450"/>
      <c r="H914" s="450"/>
      <c r="I914" s="450"/>
      <c r="J914" s="450"/>
      <c r="K914" s="450"/>
      <c r="L914" s="450"/>
      <c r="M914" s="450"/>
      <c r="N914" s="421"/>
      <c r="O914" s="421"/>
      <c r="P914" s="421"/>
      <c r="Q914" s="421"/>
      <c r="V914" s="456" t="e">
        <f>#REF!+D914</f>
        <v>#REF!</v>
      </c>
    </row>
    <row r="915" s="420" customFormat="1" ht="18.75" customHeight="1" spans="1:22">
      <c r="A915" s="445" t="s">
        <v>1655</v>
      </c>
      <c r="B915" s="452" t="s">
        <v>1656</v>
      </c>
      <c r="C915" s="452">
        <v>0</v>
      </c>
      <c r="D915" s="447">
        <v>0</v>
      </c>
      <c r="E915" s="448"/>
      <c r="F915" s="449"/>
      <c r="G915" s="450"/>
      <c r="H915" s="450"/>
      <c r="I915" s="450"/>
      <c r="J915" s="450"/>
      <c r="K915" s="450"/>
      <c r="L915" s="450"/>
      <c r="M915" s="450"/>
      <c r="N915" s="421"/>
      <c r="O915" s="421"/>
      <c r="P915" s="421"/>
      <c r="Q915" s="421"/>
      <c r="V915" s="456" t="e">
        <f>#REF!+D915</f>
        <v>#REF!</v>
      </c>
    </row>
    <row r="916" s="420" customFormat="1" ht="18.75" customHeight="1" spans="1:22">
      <c r="A916" s="445" t="s">
        <v>1657</v>
      </c>
      <c r="B916" s="451" t="s">
        <v>1658</v>
      </c>
      <c r="C916" s="451">
        <v>0</v>
      </c>
      <c r="D916" s="447">
        <v>0</v>
      </c>
      <c r="E916" s="448"/>
      <c r="F916" s="449"/>
      <c r="G916" s="450"/>
      <c r="H916" s="450"/>
      <c r="I916" s="450"/>
      <c r="J916" s="450"/>
      <c r="K916" s="450"/>
      <c r="L916" s="450"/>
      <c r="M916" s="450"/>
      <c r="N916" s="421"/>
      <c r="O916" s="421"/>
      <c r="P916" s="421"/>
      <c r="Q916" s="421"/>
      <c r="V916" s="456" t="e">
        <f>#REF!+D916</f>
        <v>#REF!</v>
      </c>
    </row>
    <row r="917" s="420" customFormat="1" ht="18.75" customHeight="1" spans="1:22">
      <c r="A917" s="445" t="s">
        <v>1659</v>
      </c>
      <c r="B917" s="452" t="s">
        <v>1660</v>
      </c>
      <c r="C917" s="452">
        <v>0</v>
      </c>
      <c r="D917" s="447">
        <v>0</v>
      </c>
      <c r="E917" s="448"/>
      <c r="F917" s="449"/>
      <c r="G917" s="450"/>
      <c r="H917" s="450"/>
      <c r="I917" s="450"/>
      <c r="J917" s="450"/>
      <c r="K917" s="450"/>
      <c r="L917" s="450"/>
      <c r="M917" s="450"/>
      <c r="N917" s="421"/>
      <c r="O917" s="421"/>
      <c r="P917" s="421"/>
      <c r="Q917" s="421"/>
      <c r="V917" s="456" t="e">
        <f>#REF!+D917</f>
        <v>#REF!</v>
      </c>
    </row>
    <row r="918" s="420" customFormat="1" ht="18.75" customHeight="1" spans="1:22">
      <c r="A918" s="445" t="s">
        <v>1661</v>
      </c>
      <c r="B918" s="452" t="s">
        <v>1662</v>
      </c>
      <c r="C918" s="452">
        <v>0</v>
      </c>
      <c r="D918" s="447">
        <v>0</v>
      </c>
      <c r="E918" s="448"/>
      <c r="F918" s="449"/>
      <c r="G918" s="450"/>
      <c r="H918" s="450"/>
      <c r="I918" s="450"/>
      <c r="J918" s="450"/>
      <c r="K918" s="450"/>
      <c r="L918" s="450"/>
      <c r="M918" s="450"/>
      <c r="N918" s="421"/>
      <c r="O918" s="421"/>
      <c r="P918" s="421"/>
      <c r="Q918" s="421"/>
      <c r="V918" s="456" t="e">
        <f>#REF!+D918</f>
        <v>#REF!</v>
      </c>
    </row>
    <row r="919" s="421" customFormat="1" ht="18.75" customHeight="1" spans="1:22">
      <c r="A919" s="453" t="s">
        <v>1663</v>
      </c>
      <c r="B919" s="416" t="s">
        <v>1664</v>
      </c>
      <c r="C919" s="416">
        <v>0</v>
      </c>
      <c r="D919" s="454">
        <v>0</v>
      </c>
      <c r="E919" s="455"/>
      <c r="F919" s="449"/>
      <c r="G919" s="450"/>
      <c r="H919" s="450"/>
      <c r="I919" s="450"/>
      <c r="J919" s="450"/>
      <c r="K919" s="450"/>
      <c r="L919" s="450"/>
      <c r="M919" s="450"/>
      <c r="V919" s="423" t="e">
        <f>#REF!+D919</f>
        <v>#REF!</v>
      </c>
    </row>
    <row r="920" s="420" customFormat="1" ht="18.75" customHeight="1" spans="1:22">
      <c r="A920" s="445" t="s">
        <v>1665</v>
      </c>
      <c r="B920" s="452" t="s">
        <v>1666</v>
      </c>
      <c r="C920" s="452">
        <v>28</v>
      </c>
      <c r="D920" s="447">
        <v>40</v>
      </c>
      <c r="E920" s="448"/>
      <c r="F920" s="449"/>
      <c r="G920" s="450"/>
      <c r="H920" s="450"/>
      <c r="I920" s="450"/>
      <c r="J920" s="450"/>
      <c r="K920" s="450">
        <v>40</v>
      </c>
      <c r="L920" s="450"/>
      <c r="M920" s="450"/>
      <c r="N920" s="421"/>
      <c r="O920" s="421"/>
      <c r="P920" s="421"/>
      <c r="Q920" s="421"/>
      <c r="V920" s="456" t="e">
        <f>#REF!+D920</f>
        <v>#REF!</v>
      </c>
    </row>
    <row r="921" s="420" customFormat="1" ht="18.75" customHeight="1" spans="1:22">
      <c r="A921" s="445" t="s">
        <v>1667</v>
      </c>
      <c r="B921" s="452" t="s">
        <v>2965</v>
      </c>
      <c r="C921" s="452" t="s">
        <v>2966</v>
      </c>
      <c r="D921" s="447">
        <v>0</v>
      </c>
      <c r="E921" s="448"/>
      <c r="F921" s="449"/>
      <c r="G921" s="450"/>
      <c r="H921" s="450"/>
      <c r="I921" s="450"/>
      <c r="J921" s="450"/>
      <c r="K921" s="450"/>
      <c r="L921" s="450"/>
      <c r="M921" s="450"/>
      <c r="N921" s="421"/>
      <c r="O921" s="421"/>
      <c r="P921" s="421"/>
      <c r="Q921" s="421"/>
      <c r="V921" s="456" t="e">
        <f>#REF!+D921</f>
        <v>#REF!</v>
      </c>
    </row>
    <row r="922" s="420" customFormat="1" ht="18.75" customHeight="1" spans="1:22">
      <c r="A922" s="445" t="s">
        <v>1669</v>
      </c>
      <c r="B922" s="452" t="s">
        <v>95</v>
      </c>
      <c r="C922" s="452"/>
      <c r="D922" s="447">
        <v>0</v>
      </c>
      <c r="E922" s="448"/>
      <c r="F922" s="449"/>
      <c r="G922" s="450"/>
      <c r="H922" s="450"/>
      <c r="I922" s="450"/>
      <c r="J922" s="450"/>
      <c r="K922" s="450"/>
      <c r="L922" s="450"/>
      <c r="M922" s="450"/>
      <c r="N922" s="421"/>
      <c r="O922" s="421"/>
      <c r="P922" s="421"/>
      <c r="Q922" s="421"/>
      <c r="V922" s="456" t="e">
        <f>#REF!+D922</f>
        <v>#REF!</v>
      </c>
    </row>
    <row r="923" s="420" customFormat="1" ht="18.75" customHeight="1" spans="1:22">
      <c r="A923" s="445" t="s">
        <v>1670</v>
      </c>
      <c r="B923" s="452" t="s">
        <v>97</v>
      </c>
      <c r="C923" s="452"/>
      <c r="D923" s="447">
        <v>0</v>
      </c>
      <c r="E923" s="448"/>
      <c r="F923" s="449"/>
      <c r="G923" s="450"/>
      <c r="H923" s="450"/>
      <c r="I923" s="450"/>
      <c r="J923" s="450"/>
      <c r="K923" s="450"/>
      <c r="L923" s="450"/>
      <c r="M923" s="450"/>
      <c r="N923" s="421"/>
      <c r="O923" s="421"/>
      <c r="P923" s="421"/>
      <c r="Q923" s="421"/>
      <c r="V923" s="456" t="e">
        <f>#REF!+D923</f>
        <v>#REF!</v>
      </c>
    </row>
    <row r="924" s="421" customFormat="1" ht="18.75" customHeight="1" spans="1:22">
      <c r="A924" s="453" t="s">
        <v>1671</v>
      </c>
      <c r="B924" s="416" t="s">
        <v>99</v>
      </c>
      <c r="C924" s="416"/>
      <c r="D924" s="454">
        <v>0</v>
      </c>
      <c r="E924" s="455"/>
      <c r="F924" s="449"/>
      <c r="G924" s="450"/>
      <c r="H924" s="450"/>
      <c r="I924" s="450"/>
      <c r="J924" s="450"/>
      <c r="K924" s="450"/>
      <c r="L924" s="450"/>
      <c r="M924" s="450"/>
      <c r="V924" s="423" t="e">
        <f>#REF!+D924</f>
        <v>#REF!</v>
      </c>
    </row>
    <row r="925" s="420" customFormat="1" ht="18.75" customHeight="1" spans="1:22">
      <c r="A925" s="445" t="s">
        <v>1672</v>
      </c>
      <c r="B925" s="452" t="s">
        <v>2967</v>
      </c>
      <c r="C925" s="452"/>
      <c r="D925" s="447">
        <v>0</v>
      </c>
      <c r="E925" s="448"/>
      <c r="F925" s="449"/>
      <c r="G925" s="450"/>
      <c r="H925" s="450"/>
      <c r="I925" s="450"/>
      <c r="J925" s="450"/>
      <c r="K925" s="450"/>
      <c r="L925" s="450"/>
      <c r="M925" s="450"/>
      <c r="N925" s="421"/>
      <c r="O925" s="421"/>
      <c r="P925" s="421"/>
      <c r="Q925" s="421"/>
      <c r="V925" s="456" t="e">
        <f>#REF!+D925</f>
        <v>#REF!</v>
      </c>
    </row>
    <row r="926" s="420" customFormat="1" ht="18.75" customHeight="1" spans="1:22">
      <c r="A926" s="445" t="s">
        <v>1674</v>
      </c>
      <c r="B926" s="452" t="s">
        <v>1675</v>
      </c>
      <c r="C926" s="452" t="s">
        <v>2968</v>
      </c>
      <c r="D926" s="447">
        <v>0</v>
      </c>
      <c r="E926" s="448"/>
      <c r="F926" s="449"/>
      <c r="G926" s="450"/>
      <c r="H926" s="450"/>
      <c r="I926" s="450"/>
      <c r="J926" s="450"/>
      <c r="K926" s="450"/>
      <c r="L926" s="450"/>
      <c r="M926" s="450"/>
      <c r="N926" s="421"/>
      <c r="O926" s="421"/>
      <c r="P926" s="421"/>
      <c r="Q926" s="421"/>
      <c r="V926" s="456" t="e">
        <f>#REF!+D926</f>
        <v>#REF!</v>
      </c>
    </row>
    <row r="927" s="421" customFormat="1" ht="18.75" customHeight="1" spans="1:22">
      <c r="A927" s="453" t="s">
        <v>1676</v>
      </c>
      <c r="B927" s="416" t="s">
        <v>2969</v>
      </c>
      <c r="C927" s="416"/>
      <c r="D927" s="454">
        <v>0</v>
      </c>
      <c r="E927" s="455"/>
      <c r="F927" s="449"/>
      <c r="G927" s="450"/>
      <c r="H927" s="450"/>
      <c r="I927" s="450"/>
      <c r="J927" s="450"/>
      <c r="K927" s="450"/>
      <c r="L927" s="450"/>
      <c r="M927" s="450"/>
      <c r="V927" s="423" t="e">
        <f>#REF!+D927</f>
        <v>#REF!</v>
      </c>
    </row>
    <row r="928" s="421" customFormat="1" ht="18.75" customHeight="1" spans="1:22">
      <c r="A928" s="453" t="s">
        <v>1678</v>
      </c>
      <c r="B928" s="416" t="s">
        <v>1679</v>
      </c>
      <c r="C928" s="416"/>
      <c r="D928" s="454">
        <v>0</v>
      </c>
      <c r="E928" s="455"/>
      <c r="F928" s="449"/>
      <c r="G928" s="450"/>
      <c r="H928" s="450"/>
      <c r="I928" s="450"/>
      <c r="J928" s="450"/>
      <c r="K928" s="450"/>
      <c r="L928" s="450"/>
      <c r="M928" s="450"/>
      <c r="V928" s="423" t="e">
        <f>#REF!+D928</f>
        <v>#REF!</v>
      </c>
    </row>
    <row r="929" s="420" customFormat="1" ht="18.75" customHeight="1" spans="1:22">
      <c r="A929" s="445" t="s">
        <v>1682</v>
      </c>
      <c r="B929" s="452" t="s">
        <v>1683</v>
      </c>
      <c r="C929" s="452"/>
      <c r="D929" s="447">
        <v>0</v>
      </c>
      <c r="E929" s="448"/>
      <c r="F929" s="449"/>
      <c r="G929" s="450"/>
      <c r="H929" s="450"/>
      <c r="I929" s="450"/>
      <c r="J929" s="450"/>
      <c r="K929" s="450"/>
      <c r="L929" s="450"/>
      <c r="M929" s="450"/>
      <c r="N929" s="421"/>
      <c r="O929" s="421"/>
      <c r="P929" s="421"/>
      <c r="Q929" s="421"/>
      <c r="V929" s="456" t="e">
        <f>#REF!+D929</f>
        <v>#REF!</v>
      </c>
    </row>
    <row r="930" s="421" customFormat="1" ht="18.75" customHeight="1" spans="1:22">
      <c r="A930" s="453" t="s">
        <v>1684</v>
      </c>
      <c r="B930" s="416" t="s">
        <v>2970</v>
      </c>
      <c r="C930" s="416"/>
      <c r="D930" s="454">
        <v>0</v>
      </c>
      <c r="E930" s="455"/>
      <c r="F930" s="449"/>
      <c r="G930" s="450"/>
      <c r="H930" s="450"/>
      <c r="I930" s="450"/>
      <c r="J930" s="450"/>
      <c r="K930" s="450"/>
      <c r="L930" s="450"/>
      <c r="M930" s="450"/>
      <c r="V930" s="423" t="e">
        <f>#REF!+D930</f>
        <v>#REF!</v>
      </c>
    </row>
    <row r="931" s="421" customFormat="1" ht="18.75" customHeight="1" spans="1:22">
      <c r="A931" s="453" t="s">
        <v>1686</v>
      </c>
      <c r="B931" s="416" t="s">
        <v>1687</v>
      </c>
      <c r="C931" s="416"/>
      <c r="D931" s="454">
        <v>0</v>
      </c>
      <c r="E931" s="455"/>
      <c r="F931" s="449"/>
      <c r="G931" s="450"/>
      <c r="H931" s="450"/>
      <c r="I931" s="450"/>
      <c r="J931" s="450"/>
      <c r="K931" s="450"/>
      <c r="L931" s="450"/>
      <c r="M931" s="450"/>
      <c r="V931" s="423" t="e">
        <f>#REF!+D931</f>
        <v>#REF!</v>
      </c>
    </row>
    <row r="932" s="421" customFormat="1" ht="18.75" customHeight="1" spans="1:22">
      <c r="A932" s="453" t="s">
        <v>1688</v>
      </c>
      <c r="B932" s="416" t="s">
        <v>1689</v>
      </c>
      <c r="C932" s="416"/>
      <c r="D932" s="454">
        <v>0</v>
      </c>
      <c r="E932" s="455"/>
      <c r="F932" s="449"/>
      <c r="G932" s="450"/>
      <c r="H932" s="450"/>
      <c r="I932" s="450"/>
      <c r="J932" s="450"/>
      <c r="K932" s="450"/>
      <c r="L932" s="450"/>
      <c r="M932" s="450"/>
      <c r="V932" s="423" t="e">
        <f>#REF!+D932</f>
        <v>#REF!</v>
      </c>
    </row>
    <row r="933" s="420" customFormat="1" ht="18.75" customHeight="1" spans="1:22">
      <c r="A933" s="445" t="s">
        <v>1690</v>
      </c>
      <c r="B933" s="452" t="s">
        <v>2971</v>
      </c>
      <c r="C933" s="452"/>
      <c r="D933" s="447">
        <v>0</v>
      </c>
      <c r="E933" s="448"/>
      <c r="F933" s="449"/>
      <c r="G933" s="450"/>
      <c r="H933" s="450"/>
      <c r="I933" s="450"/>
      <c r="J933" s="450"/>
      <c r="K933" s="450"/>
      <c r="L933" s="450"/>
      <c r="M933" s="450"/>
      <c r="N933" s="421"/>
      <c r="O933" s="421"/>
      <c r="P933" s="421"/>
      <c r="Q933" s="421"/>
      <c r="V933" s="456" t="e">
        <f>#REF!+D933</f>
        <v>#REF!</v>
      </c>
    </row>
    <row r="934" s="421" customFormat="1" ht="18.75" customHeight="1" spans="1:22">
      <c r="A934" s="453" t="s">
        <v>1694</v>
      </c>
      <c r="B934" s="416" t="s">
        <v>1695</v>
      </c>
      <c r="C934" s="416"/>
      <c r="D934" s="454">
        <v>0</v>
      </c>
      <c r="E934" s="455"/>
      <c r="F934" s="449"/>
      <c r="G934" s="450"/>
      <c r="H934" s="450"/>
      <c r="I934" s="450"/>
      <c r="J934" s="450"/>
      <c r="K934" s="450"/>
      <c r="L934" s="450"/>
      <c r="M934" s="450"/>
      <c r="V934" s="423" t="e">
        <f>#REF!+D934</f>
        <v>#REF!</v>
      </c>
    </row>
    <row r="935" s="421" customFormat="1" ht="18.75" customHeight="1" spans="1:22">
      <c r="A935" s="453" t="s">
        <v>1700</v>
      </c>
      <c r="B935" s="416" t="s">
        <v>520</v>
      </c>
      <c r="C935" s="416"/>
      <c r="D935" s="454">
        <v>0</v>
      </c>
      <c r="E935" s="455"/>
      <c r="F935" s="449"/>
      <c r="G935" s="450"/>
      <c r="H935" s="450"/>
      <c r="I935" s="450"/>
      <c r="J935" s="450"/>
      <c r="K935" s="450"/>
      <c r="L935" s="450"/>
      <c r="M935" s="450"/>
      <c r="V935" s="423" t="e">
        <f>#REF!+D935</f>
        <v>#REF!</v>
      </c>
    </row>
    <row r="936" s="421" customFormat="1" ht="18.75" customHeight="1" spans="1:22">
      <c r="A936" s="453" t="s">
        <v>1702</v>
      </c>
      <c r="B936" s="416" t="s">
        <v>2972</v>
      </c>
      <c r="C936" s="416"/>
      <c r="D936" s="454">
        <v>0</v>
      </c>
      <c r="E936" s="455"/>
      <c r="F936" s="449"/>
      <c r="G936" s="450"/>
      <c r="H936" s="450"/>
      <c r="I936" s="450"/>
      <c r="J936" s="450"/>
      <c r="K936" s="450"/>
      <c r="L936" s="450"/>
      <c r="M936" s="450"/>
      <c r="V936" s="423" t="e">
        <f>#REF!+D936</f>
        <v>#REF!</v>
      </c>
    </row>
    <row r="937" s="420" customFormat="1" ht="18.75" customHeight="1" spans="1:22">
      <c r="A937" s="445" t="s">
        <v>1704</v>
      </c>
      <c r="B937" s="452" t="s">
        <v>1705</v>
      </c>
      <c r="C937" s="452"/>
      <c r="D937" s="447">
        <v>0</v>
      </c>
      <c r="E937" s="448"/>
      <c r="F937" s="449"/>
      <c r="G937" s="450"/>
      <c r="H937" s="450"/>
      <c r="I937" s="450"/>
      <c r="J937" s="450"/>
      <c r="K937" s="450"/>
      <c r="L937" s="450"/>
      <c r="M937" s="450"/>
      <c r="N937" s="421"/>
      <c r="O937" s="421"/>
      <c r="P937" s="421"/>
      <c r="Q937" s="421"/>
      <c r="V937" s="456" t="e">
        <f>#REF!+D937</f>
        <v>#REF!</v>
      </c>
    </row>
    <row r="938" s="421" customFormat="1" ht="18.75" customHeight="1" spans="1:22">
      <c r="A938" s="453" t="s">
        <v>1710</v>
      </c>
      <c r="B938" s="416" t="s">
        <v>1711</v>
      </c>
      <c r="C938" s="416"/>
      <c r="D938" s="454">
        <v>0</v>
      </c>
      <c r="E938" s="455"/>
      <c r="F938" s="449"/>
      <c r="G938" s="450"/>
      <c r="H938" s="450"/>
      <c r="I938" s="450"/>
      <c r="J938" s="450"/>
      <c r="K938" s="450"/>
      <c r="L938" s="450"/>
      <c r="M938" s="450"/>
      <c r="V938" s="423" t="e">
        <f>#REF!+D938</f>
        <v>#REF!</v>
      </c>
    </row>
    <row r="939" s="421" customFormat="1" ht="18.75" customHeight="1" spans="1:22">
      <c r="A939" s="453" t="s">
        <v>1712</v>
      </c>
      <c r="B939" s="416" t="s">
        <v>2973</v>
      </c>
      <c r="C939" s="416"/>
      <c r="D939" s="454">
        <v>0</v>
      </c>
      <c r="E939" s="455"/>
      <c r="F939" s="449"/>
      <c r="G939" s="450"/>
      <c r="H939" s="450"/>
      <c r="I939" s="450"/>
      <c r="J939" s="450"/>
      <c r="K939" s="450"/>
      <c r="L939" s="450"/>
      <c r="M939" s="450"/>
      <c r="V939" s="423" t="e">
        <f>#REF!+D939</f>
        <v>#REF!</v>
      </c>
    </row>
    <row r="940" s="421" customFormat="1" ht="18.75" customHeight="1" spans="1:22">
      <c r="A940" s="453" t="s">
        <v>1714</v>
      </c>
      <c r="B940" s="416" t="s">
        <v>1715</v>
      </c>
      <c r="C940" s="416"/>
      <c r="D940" s="454">
        <v>0</v>
      </c>
      <c r="E940" s="455"/>
      <c r="F940" s="449"/>
      <c r="G940" s="450"/>
      <c r="H940" s="450"/>
      <c r="I940" s="450"/>
      <c r="J940" s="450"/>
      <c r="K940" s="450"/>
      <c r="L940" s="450"/>
      <c r="M940" s="450"/>
      <c r="V940" s="423" t="e">
        <f>#REF!+D940</f>
        <v>#REF!</v>
      </c>
    </row>
    <row r="941" s="421" customFormat="1" ht="18.75" customHeight="1" spans="1:22">
      <c r="A941" s="453" t="s">
        <v>1716</v>
      </c>
      <c r="B941" s="416" t="s">
        <v>2974</v>
      </c>
      <c r="C941" s="416"/>
      <c r="D941" s="454">
        <v>0</v>
      </c>
      <c r="E941" s="455"/>
      <c r="F941" s="449"/>
      <c r="G941" s="450"/>
      <c r="H941" s="450"/>
      <c r="I941" s="450"/>
      <c r="J941" s="450"/>
      <c r="K941" s="450"/>
      <c r="L941" s="450"/>
      <c r="M941" s="450"/>
      <c r="V941" s="423" t="e">
        <f>#REF!+D941</f>
        <v>#REF!</v>
      </c>
    </row>
    <row r="942" s="420" customFormat="1" ht="18.75" customHeight="1" spans="1:22">
      <c r="A942" s="445" t="s">
        <v>2975</v>
      </c>
      <c r="B942" s="452" t="s">
        <v>2976</v>
      </c>
      <c r="C942" s="452"/>
      <c r="D942" s="447">
        <v>0</v>
      </c>
      <c r="E942" s="448"/>
      <c r="F942" s="449"/>
      <c r="G942" s="450"/>
      <c r="H942" s="450"/>
      <c r="I942" s="450"/>
      <c r="J942" s="450"/>
      <c r="K942" s="450"/>
      <c r="L942" s="450"/>
      <c r="M942" s="450"/>
      <c r="N942" s="421"/>
      <c r="O942" s="421"/>
      <c r="P942" s="421"/>
      <c r="Q942" s="421"/>
      <c r="V942" s="456" t="e">
        <f>#REF!+D942</f>
        <v>#REF!</v>
      </c>
    </row>
    <row r="943" s="420" customFormat="1" ht="18.75" customHeight="1" spans="1:22">
      <c r="A943" s="445" t="s">
        <v>2977</v>
      </c>
      <c r="B943" s="452" t="s">
        <v>2978</v>
      </c>
      <c r="C943" s="452"/>
      <c r="D943" s="447">
        <v>0</v>
      </c>
      <c r="E943" s="448"/>
      <c r="F943" s="449"/>
      <c r="G943" s="450"/>
      <c r="H943" s="450"/>
      <c r="I943" s="450"/>
      <c r="J943" s="450"/>
      <c r="K943" s="450"/>
      <c r="L943" s="450"/>
      <c r="M943" s="450"/>
      <c r="N943" s="421"/>
      <c r="O943" s="421"/>
      <c r="P943" s="421"/>
      <c r="Q943" s="421"/>
      <c r="V943" s="456" t="e">
        <f>#REF!+D943</f>
        <v>#REF!</v>
      </c>
    </row>
    <row r="944" s="420" customFormat="1" ht="18.75" customHeight="1" spans="1:22">
      <c r="A944" s="445" t="s">
        <v>2979</v>
      </c>
      <c r="B944" s="451" t="s">
        <v>2980</v>
      </c>
      <c r="C944" s="451"/>
      <c r="D944" s="447">
        <v>0</v>
      </c>
      <c r="E944" s="448"/>
      <c r="F944" s="449"/>
      <c r="G944" s="450"/>
      <c r="H944" s="450"/>
      <c r="I944" s="450"/>
      <c r="J944" s="450"/>
      <c r="K944" s="450"/>
      <c r="L944" s="450"/>
      <c r="M944" s="450"/>
      <c r="N944" s="421"/>
      <c r="O944" s="421"/>
      <c r="P944" s="421"/>
      <c r="Q944" s="421"/>
      <c r="V944" s="456" t="e">
        <f>#REF!+D944</f>
        <v>#REF!</v>
      </c>
    </row>
    <row r="945" s="420" customFormat="1" ht="18.75" customHeight="1" spans="1:22">
      <c r="A945" s="445" t="s">
        <v>1718</v>
      </c>
      <c r="B945" s="452" t="s">
        <v>2981</v>
      </c>
      <c r="C945" s="452" t="s">
        <v>2982</v>
      </c>
      <c r="D945" s="447">
        <v>0</v>
      </c>
      <c r="E945" s="448"/>
      <c r="F945" s="449"/>
      <c r="G945" s="450"/>
      <c r="H945" s="450"/>
      <c r="I945" s="450"/>
      <c r="J945" s="450"/>
      <c r="K945" s="450"/>
      <c r="L945" s="450"/>
      <c r="M945" s="450"/>
      <c r="N945" s="421"/>
      <c r="O945" s="421"/>
      <c r="P945" s="421"/>
      <c r="Q945" s="421"/>
      <c r="V945" s="456" t="e">
        <f>#REF!+D945</f>
        <v>#REF!</v>
      </c>
    </row>
    <row r="946" s="421" customFormat="1" ht="18.75" customHeight="1" spans="1:22">
      <c r="A946" s="453" t="s">
        <v>1720</v>
      </c>
      <c r="B946" s="416" t="s">
        <v>1721</v>
      </c>
      <c r="C946" s="416"/>
      <c r="D946" s="454">
        <v>27</v>
      </c>
      <c r="E946" s="455"/>
      <c r="F946" s="449"/>
      <c r="G946" s="450"/>
      <c r="H946" s="450"/>
      <c r="I946" s="450"/>
      <c r="J946" s="450"/>
      <c r="K946" s="450">
        <v>27</v>
      </c>
      <c r="L946" s="450"/>
      <c r="M946" s="450"/>
      <c r="V946" s="423" t="e">
        <f>#REF!+D946</f>
        <v>#REF!</v>
      </c>
    </row>
    <row r="947" s="421" customFormat="1" ht="18.75" customHeight="1" spans="1:22">
      <c r="A947" s="453" t="s">
        <v>1722</v>
      </c>
      <c r="B947" s="416" t="s">
        <v>95</v>
      </c>
      <c r="C947" s="416"/>
      <c r="D947" s="454">
        <v>0</v>
      </c>
      <c r="E947" s="455"/>
      <c r="F947" s="449"/>
      <c r="G947" s="450"/>
      <c r="H947" s="450"/>
      <c r="I947" s="450"/>
      <c r="J947" s="450"/>
      <c r="K947" s="450"/>
      <c r="L947" s="450"/>
      <c r="M947" s="450"/>
      <c r="V947" s="423" t="e">
        <f>#REF!+D947</f>
        <v>#REF!</v>
      </c>
    </row>
    <row r="948" s="421" customFormat="1" ht="18.75" customHeight="1" spans="1:22">
      <c r="A948" s="453" t="s">
        <v>1723</v>
      </c>
      <c r="B948" s="416" t="s">
        <v>97</v>
      </c>
      <c r="C948" s="416"/>
      <c r="D948" s="454">
        <v>0</v>
      </c>
      <c r="E948" s="455"/>
      <c r="F948" s="449"/>
      <c r="G948" s="450"/>
      <c r="H948" s="450"/>
      <c r="I948" s="450"/>
      <c r="J948" s="450"/>
      <c r="K948" s="450"/>
      <c r="L948" s="450"/>
      <c r="M948" s="450"/>
      <c r="V948" s="423" t="e">
        <f>#REF!+D948</f>
        <v>#REF!</v>
      </c>
    </row>
    <row r="949" s="420" customFormat="1" ht="18.75" customHeight="1" spans="1:22">
      <c r="A949" s="445" t="s">
        <v>1724</v>
      </c>
      <c r="B949" s="452" t="s">
        <v>99</v>
      </c>
      <c r="C949" s="452"/>
      <c r="D949" s="447">
        <v>0</v>
      </c>
      <c r="E949" s="448"/>
      <c r="F949" s="449"/>
      <c r="G949" s="450"/>
      <c r="H949" s="450"/>
      <c r="I949" s="450"/>
      <c r="J949" s="450"/>
      <c r="K949" s="450"/>
      <c r="L949" s="450"/>
      <c r="M949" s="450"/>
      <c r="N949" s="421"/>
      <c r="O949" s="421"/>
      <c r="P949" s="421"/>
      <c r="Q949" s="421"/>
      <c r="V949" s="456" t="e">
        <f>#REF!+D949</f>
        <v>#REF!</v>
      </c>
    </row>
    <row r="950" s="420" customFormat="1" ht="18.75" customHeight="1" spans="1:22">
      <c r="A950" s="445" t="s">
        <v>1725</v>
      </c>
      <c r="B950" s="452" t="s">
        <v>1726</v>
      </c>
      <c r="C950" s="452"/>
      <c r="D950" s="447">
        <v>0</v>
      </c>
      <c r="E950" s="448"/>
      <c r="F950" s="449"/>
      <c r="G950" s="450"/>
      <c r="H950" s="450"/>
      <c r="I950" s="450"/>
      <c r="J950" s="450"/>
      <c r="K950" s="450"/>
      <c r="L950" s="450"/>
      <c r="M950" s="450"/>
      <c r="N950" s="421"/>
      <c r="O950" s="421"/>
      <c r="P950" s="421"/>
      <c r="Q950" s="421"/>
      <c r="V950" s="456" t="e">
        <f>#REF!+D950</f>
        <v>#REF!</v>
      </c>
    </row>
    <row r="951" s="421" customFormat="1" ht="18.75" customHeight="1" spans="1:22">
      <c r="A951" s="453" t="s">
        <v>1727</v>
      </c>
      <c r="B951" s="416" t="s">
        <v>1728</v>
      </c>
      <c r="C951" s="416"/>
      <c r="D951" s="454">
        <v>0</v>
      </c>
      <c r="E951" s="455"/>
      <c r="F951" s="449"/>
      <c r="G951" s="450"/>
      <c r="H951" s="450"/>
      <c r="I951" s="450"/>
      <c r="J951" s="450"/>
      <c r="K951" s="450"/>
      <c r="L951" s="450"/>
      <c r="M951" s="450"/>
      <c r="V951" s="423" t="e">
        <f>#REF!+D951</f>
        <v>#REF!</v>
      </c>
    </row>
    <row r="952" s="420" customFormat="1" ht="18.75" customHeight="1" spans="1:22">
      <c r="A952" s="445" t="s">
        <v>1729</v>
      </c>
      <c r="B952" s="452" t="s">
        <v>1730</v>
      </c>
      <c r="C952" s="452"/>
      <c r="D952" s="447">
        <v>0</v>
      </c>
      <c r="E952" s="448"/>
      <c r="F952" s="449"/>
      <c r="G952" s="450"/>
      <c r="H952" s="450"/>
      <c r="I952" s="450"/>
      <c r="J952" s="450"/>
      <c r="K952" s="450"/>
      <c r="L952" s="450"/>
      <c r="M952" s="450"/>
      <c r="N952" s="421"/>
      <c r="O952" s="421"/>
      <c r="P952" s="421"/>
      <c r="Q952" s="421"/>
      <c r="V952" s="456" t="e">
        <f>#REF!+D952</f>
        <v>#REF!</v>
      </c>
    </row>
    <row r="953" s="421" customFormat="1" ht="18.75" customHeight="1" spans="1:22">
      <c r="A953" s="453" t="s">
        <v>1731</v>
      </c>
      <c r="B953" s="416" t="s">
        <v>1732</v>
      </c>
      <c r="C953" s="416"/>
      <c r="D953" s="454">
        <v>0</v>
      </c>
      <c r="E953" s="455"/>
      <c r="F953" s="449"/>
      <c r="G953" s="450"/>
      <c r="H953" s="450"/>
      <c r="I953" s="450"/>
      <c r="J953" s="450"/>
      <c r="K953" s="450"/>
      <c r="L953" s="450"/>
      <c r="M953" s="450"/>
      <c r="V953" s="423" t="e">
        <f>#REF!+D953</f>
        <v>#REF!</v>
      </c>
    </row>
    <row r="954" s="420" customFormat="1" ht="18.75" customHeight="1" spans="1:22">
      <c r="A954" s="445" t="s">
        <v>1733</v>
      </c>
      <c r="B954" s="452" t="s">
        <v>1734</v>
      </c>
      <c r="C954" s="452"/>
      <c r="D954" s="447">
        <v>0</v>
      </c>
      <c r="E954" s="448"/>
      <c r="F954" s="449"/>
      <c r="G954" s="450"/>
      <c r="H954" s="450"/>
      <c r="I954" s="450"/>
      <c r="J954" s="450"/>
      <c r="K954" s="450"/>
      <c r="L954" s="450"/>
      <c r="M954" s="450"/>
      <c r="N954" s="421"/>
      <c r="O954" s="421"/>
      <c r="P954" s="421"/>
      <c r="Q954" s="421"/>
      <c r="V954" s="456" t="e">
        <f>#REF!+D954</f>
        <v>#REF!</v>
      </c>
    </row>
    <row r="955" s="420" customFormat="1" ht="18.75" customHeight="1" spans="1:22">
      <c r="A955" s="445" t="s">
        <v>1735</v>
      </c>
      <c r="B955" s="452" t="s">
        <v>1736</v>
      </c>
      <c r="C955" s="452"/>
      <c r="D955" s="447">
        <v>0</v>
      </c>
      <c r="E955" s="448"/>
      <c r="F955" s="449"/>
      <c r="G955" s="450"/>
      <c r="H955" s="450"/>
      <c r="I955" s="450"/>
      <c r="J955" s="450"/>
      <c r="K955" s="450"/>
      <c r="L955" s="450"/>
      <c r="M955" s="450"/>
      <c r="N955" s="421"/>
      <c r="O955" s="421"/>
      <c r="P955" s="421"/>
      <c r="Q955" s="421"/>
      <c r="V955" s="456" t="e">
        <f>#REF!+D955</f>
        <v>#REF!</v>
      </c>
    </row>
    <row r="956" s="420" customFormat="1" ht="18.75" customHeight="1" spans="1:22">
      <c r="A956" s="445" t="s">
        <v>1737</v>
      </c>
      <c r="B956" s="452" t="s">
        <v>1738</v>
      </c>
      <c r="C956" s="452"/>
      <c r="D956" s="447">
        <v>0</v>
      </c>
      <c r="E956" s="448"/>
      <c r="F956" s="449"/>
      <c r="G956" s="450"/>
      <c r="H956" s="450"/>
      <c r="I956" s="450"/>
      <c r="J956" s="450"/>
      <c r="K956" s="450"/>
      <c r="L956" s="450"/>
      <c r="M956" s="450"/>
      <c r="N956" s="421"/>
      <c r="O956" s="421"/>
      <c r="P956" s="421"/>
      <c r="Q956" s="421"/>
      <c r="V956" s="456" t="e">
        <f>#REF!+D956</f>
        <v>#REF!</v>
      </c>
    </row>
    <row r="957" s="421" customFormat="1" ht="18.75" customHeight="1" spans="1:22">
      <c r="A957" s="453" t="s">
        <v>1739</v>
      </c>
      <c r="B957" s="416" t="s">
        <v>1740</v>
      </c>
      <c r="C957" s="416"/>
      <c r="D957" s="454">
        <v>0</v>
      </c>
      <c r="E957" s="455"/>
      <c r="F957" s="449"/>
      <c r="G957" s="450"/>
      <c r="H957" s="450"/>
      <c r="I957" s="450"/>
      <c r="J957" s="450"/>
      <c r="K957" s="450"/>
      <c r="L957" s="450"/>
      <c r="M957" s="450"/>
      <c r="V957" s="423" t="e">
        <f>#REF!+D957</f>
        <v>#REF!</v>
      </c>
    </row>
    <row r="958" s="420" customFormat="1" ht="18.75" customHeight="1" spans="1:22">
      <c r="A958" s="445" t="s">
        <v>1741</v>
      </c>
      <c r="B958" s="452" t="s">
        <v>1742</v>
      </c>
      <c r="C958" s="452"/>
      <c r="D958" s="447">
        <v>0</v>
      </c>
      <c r="E958" s="448"/>
      <c r="F958" s="449"/>
      <c r="G958" s="450"/>
      <c r="H958" s="450"/>
      <c r="I958" s="450"/>
      <c r="J958" s="450"/>
      <c r="K958" s="450"/>
      <c r="L958" s="450"/>
      <c r="M958" s="450"/>
      <c r="N958" s="421"/>
      <c r="O958" s="421"/>
      <c r="P958" s="421"/>
      <c r="Q958" s="421"/>
      <c r="V958" s="456" t="e">
        <f>#REF!+D958</f>
        <v>#REF!</v>
      </c>
    </row>
    <row r="959" s="421" customFormat="1" ht="18.75" customHeight="1" spans="1:22">
      <c r="A959" s="453" t="s">
        <v>1743</v>
      </c>
      <c r="B959" s="416" t="s">
        <v>1744</v>
      </c>
      <c r="C959" s="416"/>
      <c r="D959" s="454">
        <v>0</v>
      </c>
      <c r="E959" s="455"/>
      <c r="F959" s="449"/>
      <c r="G959" s="450"/>
      <c r="H959" s="450"/>
      <c r="I959" s="450"/>
      <c r="J959" s="450"/>
      <c r="K959" s="450"/>
      <c r="L959" s="450"/>
      <c r="M959" s="450"/>
      <c r="V959" s="423" t="e">
        <f>#REF!+D959</f>
        <v>#REF!</v>
      </c>
    </row>
    <row r="960" s="420" customFormat="1" ht="18.75" customHeight="1" spans="1:22">
      <c r="A960" s="445" t="s">
        <v>1745</v>
      </c>
      <c r="B960" s="452" t="s">
        <v>1746</v>
      </c>
      <c r="C960" s="452"/>
      <c r="D960" s="447">
        <v>0</v>
      </c>
      <c r="E960" s="448"/>
      <c r="F960" s="449"/>
      <c r="G960" s="450"/>
      <c r="H960" s="450"/>
      <c r="I960" s="450"/>
      <c r="J960" s="450"/>
      <c r="K960" s="450"/>
      <c r="L960" s="450"/>
      <c r="M960" s="450"/>
      <c r="N960" s="421"/>
      <c r="O960" s="421"/>
      <c r="P960" s="421"/>
      <c r="Q960" s="421"/>
      <c r="V960" s="456" t="e">
        <f>#REF!+D960</f>
        <v>#REF!</v>
      </c>
    </row>
    <row r="961" s="420" customFormat="1" ht="18.75" customHeight="1" spans="1:22">
      <c r="A961" s="445" t="s">
        <v>1747</v>
      </c>
      <c r="B961" s="452" t="s">
        <v>1748</v>
      </c>
      <c r="C961" s="452"/>
      <c r="D961" s="447">
        <v>0</v>
      </c>
      <c r="E961" s="448"/>
      <c r="F961" s="449"/>
      <c r="G961" s="450"/>
      <c r="H961" s="450"/>
      <c r="I961" s="450"/>
      <c r="J961" s="450"/>
      <c r="K961" s="450"/>
      <c r="L961" s="450"/>
      <c r="M961" s="450"/>
      <c r="N961" s="421"/>
      <c r="O961" s="421"/>
      <c r="P961" s="421"/>
      <c r="Q961" s="421"/>
      <c r="V961" s="456" t="e">
        <f>#REF!+D961</f>
        <v>#REF!</v>
      </c>
    </row>
    <row r="962" s="421" customFormat="1" ht="18.75" customHeight="1" spans="1:22">
      <c r="A962" s="453" t="s">
        <v>1749</v>
      </c>
      <c r="B962" s="416" t="s">
        <v>1750</v>
      </c>
      <c r="C962" s="416"/>
      <c r="D962" s="454">
        <v>27</v>
      </c>
      <c r="E962" s="455"/>
      <c r="F962" s="449"/>
      <c r="G962" s="450"/>
      <c r="H962" s="450"/>
      <c r="I962" s="450"/>
      <c r="J962" s="450"/>
      <c r="K962" s="450">
        <v>27</v>
      </c>
      <c r="L962" s="450"/>
      <c r="M962" s="450"/>
      <c r="V962" s="423" t="e">
        <f>#REF!+D962</f>
        <v>#REF!</v>
      </c>
    </row>
    <row r="963" s="420" customFormat="1" ht="18.75" customHeight="1" spans="1:22">
      <c r="A963" s="445" t="s">
        <v>1751</v>
      </c>
      <c r="B963" s="452" t="s">
        <v>1752</v>
      </c>
      <c r="C963" s="452"/>
      <c r="D963" s="447">
        <v>0</v>
      </c>
      <c r="E963" s="448"/>
      <c r="F963" s="449"/>
      <c r="G963" s="450"/>
      <c r="H963" s="450"/>
      <c r="I963" s="450"/>
      <c r="J963" s="450"/>
      <c r="K963" s="450"/>
      <c r="L963" s="450"/>
      <c r="M963" s="450"/>
      <c r="N963" s="421"/>
      <c r="O963" s="421"/>
      <c r="P963" s="421"/>
      <c r="Q963" s="421"/>
      <c r="V963" s="456" t="e">
        <f>#REF!+D963</f>
        <v>#REF!</v>
      </c>
    </row>
    <row r="964" s="421" customFormat="1" ht="18.75" customHeight="1" spans="1:22">
      <c r="A964" s="453" t="s">
        <v>1753</v>
      </c>
      <c r="B964" s="416" t="s">
        <v>1754</v>
      </c>
      <c r="C964" s="416"/>
      <c r="D964" s="454">
        <v>0</v>
      </c>
      <c r="E964" s="455"/>
      <c r="F964" s="449"/>
      <c r="G964" s="450"/>
      <c r="H964" s="450"/>
      <c r="I964" s="450"/>
      <c r="J964" s="450"/>
      <c r="K964" s="450"/>
      <c r="L964" s="450"/>
      <c r="M964" s="450"/>
      <c r="V964" s="423" t="e">
        <f>#REF!+D964</f>
        <v>#REF!</v>
      </c>
    </row>
    <row r="965" s="421" customFormat="1" ht="18.75" customHeight="1" spans="1:22">
      <c r="A965" s="453" t="s">
        <v>1755</v>
      </c>
      <c r="B965" s="416" t="s">
        <v>1756</v>
      </c>
      <c r="C965" s="416"/>
      <c r="D965" s="454">
        <v>0</v>
      </c>
      <c r="E965" s="455"/>
      <c r="F965" s="449"/>
      <c r="G965" s="450"/>
      <c r="H965" s="450"/>
      <c r="I965" s="450"/>
      <c r="J965" s="450"/>
      <c r="K965" s="450"/>
      <c r="L965" s="450"/>
      <c r="M965" s="450"/>
      <c r="V965" s="423" t="e">
        <f>#REF!+D965</f>
        <v>#REF!</v>
      </c>
    </row>
    <row r="966" s="421" customFormat="1" ht="18.75" customHeight="1" spans="1:22">
      <c r="A966" s="453" t="s">
        <v>1757</v>
      </c>
      <c r="B966" s="416" t="s">
        <v>1758</v>
      </c>
      <c r="C966" s="416"/>
      <c r="D966" s="454">
        <v>0</v>
      </c>
      <c r="E966" s="455"/>
      <c r="F966" s="449"/>
      <c r="G966" s="450"/>
      <c r="H966" s="450"/>
      <c r="I966" s="450"/>
      <c r="J966" s="450"/>
      <c r="K966" s="450"/>
      <c r="L966" s="450"/>
      <c r="M966" s="450"/>
      <c r="V966" s="423" t="e">
        <f>#REF!+D966</f>
        <v>#REF!</v>
      </c>
    </row>
    <row r="967" s="421" customFormat="1" ht="18.75" customHeight="1" spans="1:22">
      <c r="A967" s="453" t="s">
        <v>1759</v>
      </c>
      <c r="B967" s="416" t="s">
        <v>1760</v>
      </c>
      <c r="C967" s="416"/>
      <c r="D967" s="454">
        <v>0</v>
      </c>
      <c r="E967" s="455"/>
      <c r="F967" s="449"/>
      <c r="G967" s="450"/>
      <c r="H967" s="450"/>
      <c r="I967" s="450"/>
      <c r="J967" s="450"/>
      <c r="K967" s="450"/>
      <c r="L967" s="450"/>
      <c r="M967" s="450"/>
      <c r="V967" s="423" t="e">
        <f>#REF!+D967</f>
        <v>#REF!</v>
      </c>
    </row>
    <row r="968" s="421" customFormat="1" ht="18.75" customHeight="1" spans="1:22">
      <c r="A968" s="453" t="s">
        <v>1763</v>
      </c>
      <c r="B968" s="416" t="s">
        <v>1705</v>
      </c>
      <c r="C968" s="416"/>
      <c r="D968" s="454">
        <v>0</v>
      </c>
      <c r="E968" s="455"/>
      <c r="F968" s="449"/>
      <c r="G968" s="450"/>
      <c r="H968" s="450"/>
      <c r="I968" s="450"/>
      <c r="J968" s="450"/>
      <c r="K968" s="450"/>
      <c r="L968" s="450"/>
      <c r="M968" s="450"/>
      <c r="V968" s="423" t="e">
        <f>#REF!+D968</f>
        <v>#REF!</v>
      </c>
    </row>
    <row r="969" s="420" customFormat="1" ht="18.75" customHeight="1" spans="1:22">
      <c r="A969" s="445" t="s">
        <v>1764</v>
      </c>
      <c r="B969" s="452" t="s">
        <v>1765</v>
      </c>
      <c r="C969" s="452"/>
      <c r="D969" s="447">
        <v>0</v>
      </c>
      <c r="E969" s="448"/>
      <c r="F969" s="449"/>
      <c r="G969" s="450"/>
      <c r="H969" s="450"/>
      <c r="I969" s="450"/>
      <c r="J969" s="450"/>
      <c r="K969" s="450"/>
      <c r="L969" s="450"/>
      <c r="M969" s="450"/>
      <c r="N969" s="421"/>
      <c r="O969" s="421"/>
      <c r="P969" s="421"/>
      <c r="Q969" s="421"/>
      <c r="V969" s="456" t="e">
        <f>#REF!+D969</f>
        <v>#REF!</v>
      </c>
    </row>
    <row r="970" s="420" customFormat="1" ht="18.75" customHeight="1" spans="1:22">
      <c r="A970" s="445" t="s">
        <v>1766</v>
      </c>
      <c r="B970" s="452" t="s">
        <v>1767</v>
      </c>
      <c r="C970" s="452"/>
      <c r="D970" s="447">
        <v>0</v>
      </c>
      <c r="E970" s="448"/>
      <c r="F970" s="449"/>
      <c r="G970" s="450"/>
      <c r="H970" s="450"/>
      <c r="I970" s="450"/>
      <c r="J970" s="450"/>
      <c r="K970" s="450"/>
      <c r="L970" s="450"/>
      <c r="M970" s="450"/>
      <c r="N970" s="421"/>
      <c r="O970" s="421"/>
      <c r="P970" s="421"/>
      <c r="Q970" s="421"/>
      <c r="V970" s="456" t="e">
        <f>#REF!+D970</f>
        <v>#REF!</v>
      </c>
    </row>
    <row r="971" s="420" customFormat="1" ht="18.75" customHeight="1" spans="1:22">
      <c r="A971" s="445" t="s">
        <v>1768</v>
      </c>
      <c r="B971" s="451" t="s">
        <v>1769</v>
      </c>
      <c r="C971" s="451"/>
      <c r="D971" s="447">
        <v>0</v>
      </c>
      <c r="E971" s="448"/>
      <c r="F971" s="449"/>
      <c r="G971" s="450"/>
      <c r="H971" s="450"/>
      <c r="I971" s="450"/>
      <c r="J971" s="450"/>
      <c r="K971" s="450"/>
      <c r="L971" s="450"/>
      <c r="M971" s="450"/>
      <c r="N971" s="421"/>
      <c r="O971" s="421"/>
      <c r="P971" s="421"/>
      <c r="Q971" s="421"/>
      <c r="V971" s="456" t="e">
        <f>#REF!+D971</f>
        <v>#REF!</v>
      </c>
    </row>
    <row r="972" s="420" customFormat="1" ht="18.75" customHeight="1" spans="1:22">
      <c r="A972" s="445" t="s">
        <v>1770</v>
      </c>
      <c r="B972" s="452" t="s">
        <v>1771</v>
      </c>
      <c r="C972" s="452" t="s">
        <v>2983</v>
      </c>
      <c r="D972" s="447">
        <v>157</v>
      </c>
      <c r="E972" s="448"/>
      <c r="F972" s="449"/>
      <c r="G972" s="450"/>
      <c r="H972" s="450"/>
      <c r="I972" s="450"/>
      <c r="J972" s="450"/>
      <c r="K972" s="450">
        <v>157</v>
      </c>
      <c r="L972" s="450"/>
      <c r="M972" s="450"/>
      <c r="N972" s="421"/>
      <c r="O972" s="421"/>
      <c r="P972" s="421"/>
      <c r="Q972" s="421"/>
      <c r="V972" s="456" t="e">
        <f>#REF!+D972</f>
        <v>#REF!</v>
      </c>
    </row>
    <row r="973" s="421" customFormat="1" ht="18.75" customHeight="1" spans="1:22">
      <c r="A973" s="453" t="s">
        <v>1772</v>
      </c>
      <c r="B973" s="416" t="s">
        <v>95</v>
      </c>
      <c r="C973" s="416"/>
      <c r="D973" s="454">
        <v>0</v>
      </c>
      <c r="E973" s="455"/>
      <c r="F973" s="449"/>
      <c r="G973" s="450"/>
      <c r="H973" s="450"/>
      <c r="I973" s="450"/>
      <c r="J973" s="450"/>
      <c r="K973" s="450"/>
      <c r="L973" s="450"/>
      <c r="M973" s="450"/>
      <c r="V973" s="423" t="e">
        <f>#REF!+D973</f>
        <v>#REF!</v>
      </c>
    </row>
    <row r="974" s="421" customFormat="1" ht="18.75" customHeight="1" spans="1:22">
      <c r="A974" s="453" t="s">
        <v>1773</v>
      </c>
      <c r="B974" s="416" t="s">
        <v>97</v>
      </c>
      <c r="C974" s="416"/>
      <c r="D974" s="454">
        <v>0</v>
      </c>
      <c r="E974" s="455"/>
      <c r="F974" s="449"/>
      <c r="G974" s="450"/>
      <c r="H974" s="450"/>
      <c r="I974" s="450"/>
      <c r="J974" s="450"/>
      <c r="K974" s="450"/>
      <c r="L974" s="450"/>
      <c r="M974" s="450"/>
      <c r="V974" s="423" t="e">
        <f>#REF!+D974</f>
        <v>#REF!</v>
      </c>
    </row>
    <row r="975" s="421" customFormat="1" ht="18.75" customHeight="1" spans="1:22">
      <c r="A975" s="453" t="s">
        <v>1774</v>
      </c>
      <c r="B975" s="416" t="s">
        <v>99</v>
      </c>
      <c r="C975" s="416"/>
      <c r="D975" s="454">
        <v>0</v>
      </c>
      <c r="E975" s="455"/>
      <c r="F975" s="449"/>
      <c r="G975" s="450"/>
      <c r="H975" s="450"/>
      <c r="I975" s="450"/>
      <c r="J975" s="450"/>
      <c r="K975" s="450"/>
      <c r="L975" s="450"/>
      <c r="M975" s="450"/>
      <c r="V975" s="423" t="e">
        <f>#REF!+D975</f>
        <v>#REF!</v>
      </c>
    </row>
    <row r="976" s="421" customFormat="1" ht="18.75" customHeight="1" spans="1:22">
      <c r="A976" s="453" t="s">
        <v>1775</v>
      </c>
      <c r="B976" s="416" t="s">
        <v>1776</v>
      </c>
      <c r="C976" s="416"/>
      <c r="D976" s="454">
        <v>0</v>
      </c>
      <c r="E976" s="455"/>
      <c r="F976" s="449"/>
      <c r="G976" s="450"/>
      <c r="H976" s="450"/>
      <c r="I976" s="450"/>
      <c r="J976" s="450"/>
      <c r="K976" s="450"/>
      <c r="L976" s="450"/>
      <c r="M976" s="450"/>
      <c r="V976" s="423" t="e">
        <f>#REF!+D976</f>
        <v>#REF!</v>
      </c>
    </row>
    <row r="977" s="421" customFormat="1" ht="18.75" customHeight="1" spans="1:22">
      <c r="A977" s="453" t="s">
        <v>1777</v>
      </c>
      <c r="B977" s="416" t="s">
        <v>1778</v>
      </c>
      <c r="C977" s="416"/>
      <c r="D977" s="454">
        <v>0</v>
      </c>
      <c r="E977" s="455"/>
      <c r="F977" s="449"/>
      <c r="G977" s="450"/>
      <c r="H977" s="450"/>
      <c r="I977" s="450"/>
      <c r="J977" s="450"/>
      <c r="K977" s="450"/>
      <c r="L977" s="450"/>
      <c r="M977" s="450"/>
      <c r="V977" s="423" t="e">
        <f>#REF!+D977</f>
        <v>#REF!</v>
      </c>
    </row>
    <row r="978" s="420" customFormat="1" ht="18.75" customHeight="1" spans="1:22">
      <c r="A978" s="445" t="s">
        <v>1779</v>
      </c>
      <c r="B978" s="452" t="s">
        <v>1780</v>
      </c>
      <c r="C978" s="452"/>
      <c r="D978" s="447">
        <v>0</v>
      </c>
      <c r="E978" s="448"/>
      <c r="F978" s="449"/>
      <c r="G978" s="450"/>
      <c r="H978" s="450"/>
      <c r="I978" s="450"/>
      <c r="J978" s="450"/>
      <c r="K978" s="450"/>
      <c r="L978" s="450"/>
      <c r="M978" s="450"/>
      <c r="N978" s="421"/>
      <c r="O978" s="421"/>
      <c r="P978" s="421"/>
      <c r="Q978" s="421"/>
      <c r="V978" s="456" t="e">
        <f>#REF!+D978</f>
        <v>#REF!</v>
      </c>
    </row>
    <row r="979" s="421" customFormat="1" ht="18.75" customHeight="1" spans="1:22">
      <c r="A979" s="453" t="s">
        <v>1781</v>
      </c>
      <c r="B979" s="416" t="s">
        <v>1782</v>
      </c>
      <c r="C979" s="416"/>
      <c r="D979" s="454">
        <v>0</v>
      </c>
      <c r="E979" s="455"/>
      <c r="F979" s="449"/>
      <c r="G979" s="450"/>
      <c r="H979" s="450"/>
      <c r="I979" s="450"/>
      <c r="J979" s="450"/>
      <c r="K979" s="450"/>
      <c r="L979" s="450"/>
      <c r="M979" s="450"/>
      <c r="V979" s="423" t="e">
        <f>#REF!+D979</f>
        <v>#REF!</v>
      </c>
    </row>
    <row r="980" s="421" customFormat="1" ht="18.75" customHeight="1" spans="1:22">
      <c r="A980" s="453" t="s">
        <v>1783</v>
      </c>
      <c r="B980" s="416" t="s">
        <v>1784</v>
      </c>
      <c r="C980" s="416"/>
      <c r="D980" s="454">
        <v>0</v>
      </c>
      <c r="E980" s="455"/>
      <c r="F980" s="449"/>
      <c r="G980" s="450"/>
      <c r="H980" s="450"/>
      <c r="I980" s="450"/>
      <c r="J980" s="450"/>
      <c r="K980" s="450"/>
      <c r="L980" s="450"/>
      <c r="M980" s="450"/>
      <c r="V980" s="423" t="e">
        <f>#REF!+D980</f>
        <v>#REF!</v>
      </c>
    </row>
    <row r="981" s="420" customFormat="1" ht="18.75" customHeight="1" spans="1:22">
      <c r="A981" s="445" t="s">
        <v>1785</v>
      </c>
      <c r="B981" s="452" t="s">
        <v>1786</v>
      </c>
      <c r="C981" s="452"/>
      <c r="D981" s="447">
        <v>0</v>
      </c>
      <c r="E981" s="448"/>
      <c r="F981" s="449"/>
      <c r="G981" s="450"/>
      <c r="H981" s="450"/>
      <c r="I981" s="450"/>
      <c r="J981" s="450"/>
      <c r="K981" s="450"/>
      <c r="L981" s="450"/>
      <c r="M981" s="450"/>
      <c r="N981" s="421"/>
      <c r="O981" s="421"/>
      <c r="P981" s="421"/>
      <c r="Q981" s="421"/>
      <c r="V981" s="456" t="e">
        <f>#REF!+D981</f>
        <v>#REF!</v>
      </c>
    </row>
    <row r="982" s="420" customFormat="1" ht="18.75" customHeight="1" spans="1:22">
      <c r="A982" s="445" t="s">
        <v>1787</v>
      </c>
      <c r="B982" s="451" t="s">
        <v>1788</v>
      </c>
      <c r="C982" s="451" t="s">
        <v>2983</v>
      </c>
      <c r="D982" s="447">
        <v>157</v>
      </c>
      <c r="E982" s="448"/>
      <c r="F982" s="449"/>
      <c r="G982" s="450"/>
      <c r="H982" s="450"/>
      <c r="I982" s="450"/>
      <c r="J982" s="450"/>
      <c r="K982" s="450">
        <v>157</v>
      </c>
      <c r="L982" s="450"/>
      <c r="M982" s="450"/>
      <c r="N982" s="421"/>
      <c r="O982" s="421"/>
      <c r="P982" s="421"/>
      <c r="Q982" s="421"/>
      <c r="V982" s="456" t="e">
        <f>#REF!+D982</f>
        <v>#REF!</v>
      </c>
    </row>
    <row r="983" s="420" customFormat="1" ht="18.75" customHeight="1" spans="1:22">
      <c r="A983" s="445" t="s">
        <v>1789</v>
      </c>
      <c r="B983" s="452" t="s">
        <v>1790</v>
      </c>
      <c r="C983" s="452" t="s">
        <v>2984</v>
      </c>
      <c r="D983" s="447">
        <v>811</v>
      </c>
      <c r="E983" s="448"/>
      <c r="F983" s="449"/>
      <c r="G983" s="450"/>
      <c r="H983" s="450"/>
      <c r="I983" s="450"/>
      <c r="J983" s="450"/>
      <c r="K983" s="450">
        <v>811</v>
      </c>
      <c r="L983" s="450"/>
      <c r="M983" s="450"/>
      <c r="N983" s="421"/>
      <c r="O983" s="421"/>
      <c r="P983" s="421"/>
      <c r="Q983" s="421"/>
      <c r="V983" s="456" t="e">
        <f>#REF!+D983</f>
        <v>#REF!</v>
      </c>
    </row>
    <row r="984" s="421" customFormat="1" ht="18.75" customHeight="1" spans="1:22">
      <c r="A984" s="453" t="s">
        <v>1791</v>
      </c>
      <c r="B984" s="416" t="s">
        <v>95</v>
      </c>
      <c r="C984" s="416"/>
      <c r="D984" s="454">
        <v>0</v>
      </c>
      <c r="E984" s="455"/>
      <c r="F984" s="449"/>
      <c r="G984" s="450"/>
      <c r="H984" s="450"/>
      <c r="I984" s="450"/>
      <c r="J984" s="450"/>
      <c r="K984" s="450"/>
      <c r="L984" s="450"/>
      <c r="M984" s="450"/>
      <c r="V984" s="423" t="e">
        <f>#REF!+D984</f>
        <v>#REF!</v>
      </c>
    </row>
    <row r="985" s="421" customFormat="1" ht="18.75" customHeight="1" spans="1:22">
      <c r="A985" s="453" t="s">
        <v>1792</v>
      </c>
      <c r="B985" s="416" t="s">
        <v>97</v>
      </c>
      <c r="C985" s="416"/>
      <c r="D985" s="454">
        <v>0</v>
      </c>
      <c r="E985" s="455"/>
      <c r="F985" s="449"/>
      <c r="G985" s="450"/>
      <c r="H985" s="450"/>
      <c r="I985" s="450"/>
      <c r="J985" s="450"/>
      <c r="K985" s="450"/>
      <c r="L985" s="450"/>
      <c r="M985" s="450"/>
      <c r="V985" s="423" t="e">
        <f>#REF!+D985</f>
        <v>#REF!</v>
      </c>
    </row>
    <row r="986" s="420" customFormat="1" ht="18.75" customHeight="1" spans="1:22">
      <c r="A986" s="445" t="s">
        <v>1793</v>
      </c>
      <c r="B986" s="452" t="s">
        <v>99</v>
      </c>
      <c r="C986" s="452"/>
      <c r="D986" s="447">
        <v>0</v>
      </c>
      <c r="E986" s="448"/>
      <c r="F986" s="449"/>
      <c r="G986" s="450"/>
      <c r="H986" s="450"/>
      <c r="I986" s="450"/>
      <c r="J986" s="450"/>
      <c r="K986" s="450"/>
      <c r="L986" s="450"/>
      <c r="M986" s="450"/>
      <c r="N986" s="421"/>
      <c r="O986" s="421"/>
      <c r="P986" s="421"/>
      <c r="Q986" s="421"/>
      <c r="V986" s="456" t="e">
        <f>#REF!+D986</f>
        <v>#REF!</v>
      </c>
    </row>
    <row r="987" s="420" customFormat="1" ht="18.75" customHeight="1" spans="1:22">
      <c r="A987" s="445" t="s">
        <v>1794</v>
      </c>
      <c r="B987" s="452" t="s">
        <v>1795</v>
      </c>
      <c r="C987" s="452">
        <v>99</v>
      </c>
      <c r="D987" s="447">
        <v>0</v>
      </c>
      <c r="E987" s="448"/>
      <c r="F987" s="449"/>
      <c r="G987" s="450"/>
      <c r="H987" s="450"/>
      <c r="I987" s="450"/>
      <c r="J987" s="450"/>
      <c r="K987" s="450"/>
      <c r="L987" s="450"/>
      <c r="M987" s="450"/>
      <c r="N987" s="421"/>
      <c r="O987" s="421"/>
      <c r="P987" s="421"/>
      <c r="Q987" s="421"/>
      <c r="V987" s="456" t="e">
        <f>#REF!+D987</f>
        <v>#REF!</v>
      </c>
    </row>
    <row r="988" s="420" customFormat="1" ht="18.75" customHeight="1" spans="1:22">
      <c r="A988" s="445" t="s">
        <v>1796</v>
      </c>
      <c r="B988" s="452" t="s">
        <v>1797</v>
      </c>
      <c r="C988" s="452">
        <v>210</v>
      </c>
      <c r="D988" s="447">
        <v>0</v>
      </c>
      <c r="E988" s="448"/>
      <c r="F988" s="449"/>
      <c r="G988" s="450"/>
      <c r="H988" s="450"/>
      <c r="I988" s="450"/>
      <c r="J988" s="450"/>
      <c r="K988" s="450"/>
      <c r="L988" s="450"/>
      <c r="M988" s="450"/>
      <c r="N988" s="421"/>
      <c r="O988" s="421"/>
      <c r="P988" s="421"/>
      <c r="Q988" s="421"/>
      <c r="V988" s="456" t="e">
        <f>#REF!+D988</f>
        <v>#REF!</v>
      </c>
    </row>
    <row r="989" s="420" customFormat="1" ht="18.75" customHeight="1" spans="1:22">
      <c r="A989" s="445" t="s">
        <v>1798</v>
      </c>
      <c r="B989" s="452" t="s">
        <v>1799</v>
      </c>
      <c r="C989" s="452">
        <v>1</v>
      </c>
      <c r="D989" s="447">
        <v>0</v>
      </c>
      <c r="E989" s="448"/>
      <c r="F989" s="449"/>
      <c r="G989" s="450"/>
      <c r="H989" s="450"/>
      <c r="I989" s="450"/>
      <c r="J989" s="450"/>
      <c r="K989" s="450"/>
      <c r="L989" s="450"/>
      <c r="M989" s="450"/>
      <c r="N989" s="421"/>
      <c r="O989" s="421"/>
      <c r="P989" s="421"/>
      <c r="Q989" s="421"/>
      <c r="V989" s="456" t="e">
        <f>#REF!+D989</f>
        <v>#REF!</v>
      </c>
    </row>
    <row r="990" s="421" customFormat="1" ht="18.75" customHeight="1" spans="1:22">
      <c r="A990" s="453" t="s">
        <v>1800</v>
      </c>
      <c r="B990" s="416" t="s">
        <v>1801</v>
      </c>
      <c r="C990" s="416">
        <v>0</v>
      </c>
      <c r="D990" s="454">
        <v>3</v>
      </c>
      <c r="E990" s="455"/>
      <c r="F990" s="449"/>
      <c r="G990" s="450"/>
      <c r="H990" s="450"/>
      <c r="I990" s="450"/>
      <c r="J990" s="450"/>
      <c r="K990" s="450">
        <v>3</v>
      </c>
      <c r="L990" s="450"/>
      <c r="M990" s="450"/>
      <c r="V990" s="423" t="e">
        <f>#REF!+D990</f>
        <v>#REF!</v>
      </c>
    </row>
    <row r="991" s="421" customFormat="1" ht="18.75" customHeight="1" spans="1:22">
      <c r="A991" s="453" t="s">
        <v>1802</v>
      </c>
      <c r="B991" s="416" t="s">
        <v>1803</v>
      </c>
      <c r="C991" s="416">
        <v>0</v>
      </c>
      <c r="D991" s="454">
        <v>0</v>
      </c>
      <c r="E991" s="455"/>
      <c r="F991" s="449"/>
      <c r="G991" s="450"/>
      <c r="H991" s="450"/>
      <c r="I991" s="450"/>
      <c r="J991" s="450"/>
      <c r="K991" s="450"/>
      <c r="L991" s="450"/>
      <c r="M991" s="450"/>
      <c r="V991" s="423" t="e">
        <f>#REF!+D991</f>
        <v>#REF!</v>
      </c>
    </row>
    <row r="992" s="420" customFormat="1" ht="18.75" customHeight="1" spans="1:22">
      <c r="A992" s="445" t="s">
        <v>1804</v>
      </c>
      <c r="B992" s="452" t="s">
        <v>1805</v>
      </c>
      <c r="C992" s="452">
        <v>0</v>
      </c>
      <c r="D992" s="447">
        <v>0</v>
      </c>
      <c r="E992" s="448"/>
      <c r="F992" s="449"/>
      <c r="G992" s="450"/>
      <c r="H992" s="450"/>
      <c r="I992" s="450"/>
      <c r="J992" s="450"/>
      <c r="K992" s="450"/>
      <c r="L992" s="450"/>
      <c r="M992" s="450"/>
      <c r="N992" s="421"/>
      <c r="O992" s="421"/>
      <c r="P992" s="421"/>
      <c r="Q992" s="421"/>
      <c r="V992" s="456" t="e">
        <f>#REF!+D992</f>
        <v>#REF!</v>
      </c>
    </row>
    <row r="993" s="420" customFormat="1" ht="18.75" customHeight="1" spans="1:22">
      <c r="A993" s="445" t="s">
        <v>1806</v>
      </c>
      <c r="B993" s="451" t="s">
        <v>1807</v>
      </c>
      <c r="C993" s="451">
        <v>120</v>
      </c>
      <c r="D993" s="447">
        <v>808</v>
      </c>
      <c r="E993" s="448"/>
      <c r="F993" s="449"/>
      <c r="G993" s="450"/>
      <c r="H993" s="450"/>
      <c r="I993" s="450"/>
      <c r="J993" s="450"/>
      <c r="K993" s="450">
        <v>808</v>
      </c>
      <c r="L993" s="450"/>
      <c r="M993" s="450"/>
      <c r="N993" s="421"/>
      <c r="O993" s="421"/>
      <c r="P993" s="421"/>
      <c r="Q993" s="421"/>
      <c r="V993" s="456" t="e">
        <f>#REF!+D993</f>
        <v>#REF!</v>
      </c>
    </row>
    <row r="994" s="420" customFormat="1" ht="18.75" customHeight="1" spans="1:22">
      <c r="A994" s="445" t="s">
        <v>1808</v>
      </c>
      <c r="B994" s="452" t="s">
        <v>1809</v>
      </c>
      <c r="C994" s="452"/>
      <c r="D994" s="447">
        <v>0</v>
      </c>
      <c r="E994" s="448"/>
      <c r="F994" s="449"/>
      <c r="G994" s="450"/>
      <c r="H994" s="450"/>
      <c r="I994" s="450"/>
      <c r="J994" s="450"/>
      <c r="K994" s="450"/>
      <c r="L994" s="450"/>
      <c r="M994" s="450"/>
      <c r="N994" s="421"/>
      <c r="O994" s="421"/>
      <c r="P994" s="421"/>
      <c r="Q994" s="421"/>
      <c r="V994" s="456" t="e">
        <f>#REF!+D994</f>
        <v>#REF!</v>
      </c>
    </row>
    <row r="995" s="421" customFormat="1" ht="18.75" customHeight="1" spans="1:22">
      <c r="A995" s="453" t="s">
        <v>1810</v>
      </c>
      <c r="B995" s="416" t="s">
        <v>894</v>
      </c>
      <c r="C995" s="416"/>
      <c r="D995" s="454">
        <v>0</v>
      </c>
      <c r="E995" s="455"/>
      <c r="F995" s="449"/>
      <c r="G995" s="450"/>
      <c r="H995" s="450"/>
      <c r="I995" s="450"/>
      <c r="J995" s="450"/>
      <c r="K995" s="450"/>
      <c r="L995" s="450"/>
      <c r="M995" s="450"/>
      <c r="V995" s="423" t="e">
        <f>#REF!+D995</f>
        <v>#REF!</v>
      </c>
    </row>
    <row r="996" s="421" customFormat="1" ht="18.75" customHeight="1" spans="1:22">
      <c r="A996" s="453" t="s">
        <v>1811</v>
      </c>
      <c r="B996" s="416" t="s">
        <v>1812</v>
      </c>
      <c r="C996" s="416"/>
      <c r="D996" s="454">
        <v>0</v>
      </c>
      <c r="E996" s="455"/>
      <c r="F996" s="449"/>
      <c r="G996" s="450"/>
      <c r="H996" s="450"/>
      <c r="I996" s="450"/>
      <c r="J996" s="450"/>
      <c r="K996" s="450"/>
      <c r="L996" s="450"/>
      <c r="M996" s="450"/>
      <c r="V996" s="423" t="e">
        <f>#REF!+D996</f>
        <v>#REF!</v>
      </c>
    </row>
    <row r="997" s="421" customFormat="1" ht="18.75" customHeight="1" spans="1:22">
      <c r="A997" s="453" t="s">
        <v>1813</v>
      </c>
      <c r="B997" s="416" t="s">
        <v>1814</v>
      </c>
      <c r="C997" s="416"/>
      <c r="D997" s="454">
        <v>0</v>
      </c>
      <c r="E997" s="455"/>
      <c r="F997" s="449"/>
      <c r="G997" s="450"/>
      <c r="H997" s="450"/>
      <c r="I997" s="450"/>
      <c r="J997" s="450"/>
      <c r="K997" s="450"/>
      <c r="L997" s="450"/>
      <c r="M997" s="450"/>
      <c r="V997" s="423" t="e">
        <f>#REF!+D997</f>
        <v>#REF!</v>
      </c>
    </row>
    <row r="998" s="420" customFormat="1" ht="18.75" customHeight="1" spans="1:22">
      <c r="A998" s="445" t="s">
        <v>1815</v>
      </c>
      <c r="B998" s="452" t="s">
        <v>1816</v>
      </c>
      <c r="C998" s="452"/>
      <c r="D998" s="447">
        <v>0</v>
      </c>
      <c r="E998" s="448"/>
      <c r="F998" s="449"/>
      <c r="G998" s="450"/>
      <c r="H998" s="450"/>
      <c r="I998" s="450"/>
      <c r="J998" s="450"/>
      <c r="K998" s="450"/>
      <c r="L998" s="450"/>
      <c r="M998" s="450"/>
      <c r="N998" s="421"/>
      <c r="O998" s="421"/>
      <c r="P998" s="421"/>
      <c r="Q998" s="421"/>
      <c r="V998" s="456" t="e">
        <f>#REF!+D998</f>
        <v>#REF!</v>
      </c>
    </row>
    <row r="999" s="420" customFormat="1" ht="18.75" customHeight="1" spans="1:22">
      <c r="A999" s="445" t="s">
        <v>1817</v>
      </c>
      <c r="B999" s="451" t="s">
        <v>1818</v>
      </c>
      <c r="C999" s="451"/>
      <c r="D999" s="447">
        <v>0</v>
      </c>
      <c r="E999" s="448"/>
      <c r="F999" s="449"/>
      <c r="G999" s="450"/>
      <c r="H999" s="450"/>
      <c r="I999" s="450"/>
      <c r="J999" s="450"/>
      <c r="K999" s="450"/>
      <c r="L999" s="450"/>
      <c r="M999" s="450"/>
      <c r="N999" s="421"/>
      <c r="O999" s="421"/>
      <c r="P999" s="421"/>
      <c r="Q999" s="421"/>
      <c r="V999" s="456" t="e">
        <f>#REF!+D999</f>
        <v>#REF!</v>
      </c>
    </row>
    <row r="1000" s="421" customFormat="1" ht="18.75" customHeight="1" spans="1:22">
      <c r="A1000" s="453" t="s">
        <v>1819</v>
      </c>
      <c r="B1000" s="416" t="s">
        <v>1820</v>
      </c>
      <c r="C1000" s="416" t="s">
        <v>2722</v>
      </c>
      <c r="D1000" s="454">
        <v>0</v>
      </c>
      <c r="E1000" s="455"/>
      <c r="F1000" s="449"/>
      <c r="G1000" s="450"/>
      <c r="H1000" s="450"/>
      <c r="I1000" s="450"/>
      <c r="J1000" s="450"/>
      <c r="K1000" s="450"/>
      <c r="L1000" s="450"/>
      <c r="M1000" s="450"/>
      <c r="V1000" s="423" t="e">
        <f>#REF!+D1000</f>
        <v>#REF!</v>
      </c>
    </row>
    <row r="1001" s="421" customFormat="1" ht="18.75" customHeight="1" spans="1:22">
      <c r="A1001" s="453" t="s">
        <v>1821</v>
      </c>
      <c r="B1001" s="416" t="s">
        <v>1822</v>
      </c>
      <c r="C1001" s="416"/>
      <c r="D1001" s="454">
        <v>0</v>
      </c>
      <c r="E1001" s="455"/>
      <c r="F1001" s="449"/>
      <c r="G1001" s="450"/>
      <c r="H1001" s="450"/>
      <c r="I1001" s="450"/>
      <c r="J1001" s="450"/>
      <c r="K1001" s="450"/>
      <c r="L1001" s="450"/>
      <c r="M1001" s="450"/>
      <c r="V1001" s="423" t="e">
        <f>#REF!+D1001</f>
        <v>#REF!</v>
      </c>
    </row>
    <row r="1002" s="420" customFormat="1" ht="18.75" customHeight="1" spans="1:22">
      <c r="A1002" s="445" t="s">
        <v>1823</v>
      </c>
      <c r="B1002" s="452" t="s">
        <v>1824</v>
      </c>
      <c r="C1002" s="452"/>
      <c r="D1002" s="447">
        <v>0</v>
      </c>
      <c r="E1002" s="448"/>
      <c r="F1002" s="449"/>
      <c r="G1002" s="450"/>
      <c r="H1002" s="450"/>
      <c r="I1002" s="450"/>
      <c r="J1002" s="450"/>
      <c r="K1002" s="450"/>
      <c r="L1002" s="450"/>
      <c r="M1002" s="450"/>
      <c r="N1002" s="421"/>
      <c r="O1002" s="421"/>
      <c r="P1002" s="421"/>
      <c r="Q1002" s="421"/>
      <c r="V1002" s="456" t="e">
        <f>#REF!+D1002</f>
        <v>#REF!</v>
      </c>
    </row>
    <row r="1003" s="421" customFormat="1" ht="18.75" customHeight="1" spans="1:22">
      <c r="A1003" s="453" t="s">
        <v>1825</v>
      </c>
      <c r="B1003" s="416" t="s">
        <v>1826</v>
      </c>
      <c r="C1003" s="416" t="s">
        <v>2722</v>
      </c>
      <c r="D1003" s="454">
        <v>0</v>
      </c>
      <c r="E1003" s="455"/>
      <c r="F1003" s="449"/>
      <c r="G1003" s="450"/>
      <c r="H1003" s="450"/>
      <c r="I1003" s="450"/>
      <c r="J1003" s="450"/>
      <c r="K1003" s="450"/>
      <c r="L1003" s="450"/>
      <c r="M1003" s="450"/>
      <c r="V1003" s="423" t="e">
        <f>#REF!+D1003</f>
        <v>#REF!</v>
      </c>
    </row>
    <row r="1004" s="421" customFormat="1" ht="18.75" customHeight="1" spans="1:22">
      <c r="A1004" s="453" t="s">
        <v>1827</v>
      </c>
      <c r="B1004" s="416" t="s">
        <v>1828</v>
      </c>
      <c r="C1004" s="416"/>
      <c r="D1004" s="454">
        <v>0</v>
      </c>
      <c r="E1004" s="455"/>
      <c r="F1004" s="449"/>
      <c r="G1004" s="450"/>
      <c r="H1004" s="450"/>
      <c r="I1004" s="450"/>
      <c r="J1004" s="450"/>
      <c r="K1004" s="450"/>
      <c r="L1004" s="450"/>
      <c r="M1004" s="450"/>
      <c r="V1004" s="423" t="e">
        <f>#REF!+D1004</f>
        <v>#REF!</v>
      </c>
    </row>
    <row r="1005" s="421" customFormat="1" ht="18.75" customHeight="1" spans="1:22">
      <c r="A1005" s="453" t="s">
        <v>1829</v>
      </c>
      <c r="B1005" s="416" t="s">
        <v>1830</v>
      </c>
      <c r="C1005" s="416"/>
      <c r="D1005" s="454">
        <v>0</v>
      </c>
      <c r="E1005" s="455"/>
      <c r="F1005" s="449"/>
      <c r="G1005" s="450"/>
      <c r="H1005" s="450"/>
      <c r="I1005" s="450"/>
      <c r="J1005" s="450"/>
      <c r="K1005" s="450"/>
      <c r="L1005" s="450"/>
      <c r="M1005" s="450"/>
      <c r="V1005" s="423" t="e">
        <f>#REF!+D1005</f>
        <v>#REF!</v>
      </c>
    </row>
    <row r="1006" s="420" customFormat="1" ht="18.75" customHeight="1" spans="1:22">
      <c r="A1006" s="445" t="s">
        <v>1831</v>
      </c>
      <c r="B1006" s="451" t="s">
        <v>1832</v>
      </c>
      <c r="C1006" s="451"/>
      <c r="D1006" s="447">
        <v>0</v>
      </c>
      <c r="E1006" s="448"/>
      <c r="F1006" s="449"/>
      <c r="G1006" s="450"/>
      <c r="H1006" s="450"/>
      <c r="I1006" s="450"/>
      <c r="J1006" s="450"/>
      <c r="K1006" s="450"/>
      <c r="L1006" s="450"/>
      <c r="M1006" s="450"/>
      <c r="N1006" s="421"/>
      <c r="O1006" s="421"/>
      <c r="P1006" s="421"/>
      <c r="Q1006" s="421"/>
      <c r="V1006" s="456" t="e">
        <f>#REF!+D1006</f>
        <v>#REF!</v>
      </c>
    </row>
    <row r="1007" s="421" customFormat="1" ht="18.75" customHeight="1" spans="1:22">
      <c r="A1007" s="453" t="s">
        <v>1833</v>
      </c>
      <c r="B1007" s="416" t="s">
        <v>1834</v>
      </c>
      <c r="C1007" s="416" t="s">
        <v>2819</v>
      </c>
      <c r="D1007" s="454">
        <v>0</v>
      </c>
      <c r="E1007" s="455"/>
      <c r="F1007" s="449"/>
      <c r="G1007" s="450"/>
      <c r="H1007" s="450"/>
      <c r="I1007" s="450"/>
      <c r="J1007" s="450"/>
      <c r="K1007" s="450"/>
      <c r="L1007" s="450"/>
      <c r="M1007" s="450"/>
      <c r="V1007" s="423" t="e">
        <f>#REF!+D1007</f>
        <v>#REF!</v>
      </c>
    </row>
    <row r="1008" s="421" customFormat="1" ht="18.75" customHeight="1" spans="1:22">
      <c r="A1008" s="453" t="s">
        <v>1835</v>
      </c>
      <c r="B1008" s="416" t="s">
        <v>1836</v>
      </c>
      <c r="C1008" s="416"/>
      <c r="D1008" s="454">
        <v>0</v>
      </c>
      <c r="E1008" s="455"/>
      <c r="F1008" s="449"/>
      <c r="G1008" s="450"/>
      <c r="H1008" s="450"/>
      <c r="I1008" s="450"/>
      <c r="J1008" s="450"/>
      <c r="K1008" s="450"/>
      <c r="L1008" s="450"/>
      <c r="M1008" s="450"/>
      <c r="V1008" s="423" t="e">
        <f>#REF!+D1008</f>
        <v>#REF!</v>
      </c>
    </row>
    <row r="1009" s="420" customFormat="1" ht="18.75" customHeight="1" spans="1:22">
      <c r="A1009" s="445" t="s">
        <v>1837</v>
      </c>
      <c r="B1009" s="452" t="s">
        <v>1838</v>
      </c>
      <c r="C1009" s="452"/>
      <c r="D1009" s="447">
        <v>0</v>
      </c>
      <c r="E1009" s="448"/>
      <c r="F1009" s="449"/>
      <c r="G1009" s="450"/>
      <c r="H1009" s="450"/>
      <c r="I1009" s="450"/>
      <c r="J1009" s="450"/>
      <c r="K1009" s="450"/>
      <c r="L1009" s="450"/>
      <c r="M1009" s="450"/>
      <c r="N1009" s="421"/>
      <c r="O1009" s="421"/>
      <c r="P1009" s="421"/>
      <c r="Q1009" s="421"/>
      <c r="V1009" s="456" t="e">
        <f>#REF!+D1009</f>
        <v>#REF!</v>
      </c>
    </row>
    <row r="1010" s="420" customFormat="1" ht="18.75" customHeight="1" spans="1:22">
      <c r="A1010" s="445" t="s">
        <v>1839</v>
      </c>
      <c r="B1010" s="452" t="s">
        <v>1840</v>
      </c>
      <c r="C1010" s="452" t="s">
        <v>2819</v>
      </c>
      <c r="D1010" s="447">
        <v>0</v>
      </c>
      <c r="E1010" s="448"/>
      <c r="F1010" s="449"/>
      <c r="G1010" s="450"/>
      <c r="H1010" s="450"/>
      <c r="I1010" s="450"/>
      <c r="J1010" s="450"/>
      <c r="K1010" s="450"/>
      <c r="L1010" s="450"/>
      <c r="M1010" s="450"/>
      <c r="N1010" s="421"/>
      <c r="O1010" s="421"/>
      <c r="P1010" s="421"/>
      <c r="Q1010" s="421"/>
      <c r="V1010" s="456" t="e">
        <f>#REF!+D1010</f>
        <v>#REF!</v>
      </c>
    </row>
    <row r="1011" s="421" customFormat="1" ht="18.75" customHeight="1" spans="1:22">
      <c r="A1011" s="453" t="s">
        <v>1841</v>
      </c>
      <c r="B1011" s="416" t="s">
        <v>1842</v>
      </c>
      <c r="C1011" s="416"/>
      <c r="D1011" s="454">
        <v>0</v>
      </c>
      <c r="E1011" s="455"/>
      <c r="F1011" s="449"/>
      <c r="G1011" s="450"/>
      <c r="H1011" s="450"/>
      <c r="I1011" s="450"/>
      <c r="J1011" s="450"/>
      <c r="K1011" s="450"/>
      <c r="L1011" s="450"/>
      <c r="M1011" s="450"/>
      <c r="V1011" s="423" t="e">
        <f>#REF!+D1011</f>
        <v>#REF!</v>
      </c>
    </row>
    <row r="1012" s="420" customFormat="1" ht="18.75" customHeight="1" spans="1:22">
      <c r="A1012" s="445" t="s">
        <v>1843</v>
      </c>
      <c r="B1012" s="452" t="s">
        <v>1844</v>
      </c>
      <c r="C1012" s="452"/>
      <c r="D1012" s="447">
        <v>0</v>
      </c>
      <c r="E1012" s="448"/>
      <c r="F1012" s="449"/>
      <c r="G1012" s="450"/>
      <c r="H1012" s="450"/>
      <c r="I1012" s="450"/>
      <c r="J1012" s="450"/>
      <c r="K1012" s="450"/>
      <c r="L1012" s="450"/>
      <c r="M1012" s="450"/>
      <c r="N1012" s="421"/>
      <c r="O1012" s="421"/>
      <c r="P1012" s="421"/>
      <c r="Q1012" s="421"/>
      <c r="V1012" s="456" t="e">
        <f>#REF!+D1012</f>
        <v>#REF!</v>
      </c>
    </row>
    <row r="1013" s="420" customFormat="1" ht="18.75" customHeight="1" spans="1:22">
      <c r="A1013" s="445" t="s">
        <v>1845</v>
      </c>
      <c r="B1013" s="451" t="s">
        <v>1846</v>
      </c>
      <c r="C1013" s="451"/>
      <c r="D1013" s="447">
        <v>0</v>
      </c>
      <c r="E1013" s="448"/>
      <c r="F1013" s="449"/>
      <c r="G1013" s="450"/>
      <c r="H1013" s="450"/>
      <c r="I1013" s="450"/>
      <c r="J1013" s="450"/>
      <c r="K1013" s="450"/>
      <c r="L1013" s="450"/>
      <c r="M1013" s="450"/>
      <c r="N1013" s="421"/>
      <c r="O1013" s="421"/>
      <c r="P1013" s="421"/>
      <c r="Q1013" s="421"/>
      <c r="V1013" s="456" t="e">
        <f>#REF!+D1013</f>
        <v>#REF!</v>
      </c>
    </row>
    <row r="1014" s="420" customFormat="1" ht="18.75" customHeight="1" spans="1:22">
      <c r="A1014" s="445" t="s">
        <v>1847</v>
      </c>
      <c r="B1014" s="452" t="s">
        <v>1848</v>
      </c>
      <c r="C1014" s="452"/>
      <c r="D1014" s="447">
        <v>0</v>
      </c>
      <c r="E1014" s="448"/>
      <c r="F1014" s="449"/>
      <c r="G1014" s="450"/>
      <c r="H1014" s="450"/>
      <c r="I1014" s="450"/>
      <c r="J1014" s="450"/>
      <c r="K1014" s="450"/>
      <c r="L1014" s="450"/>
      <c r="M1014" s="450"/>
      <c r="N1014" s="421"/>
      <c r="O1014" s="421"/>
      <c r="P1014" s="421"/>
      <c r="Q1014" s="421"/>
      <c r="V1014" s="456" t="e">
        <f>#REF!+D1014</f>
        <v>#REF!</v>
      </c>
    </row>
    <row r="1015" s="421" customFormat="1" ht="18.75" customHeight="1" spans="1:22">
      <c r="A1015" s="453" t="s">
        <v>1849</v>
      </c>
      <c r="B1015" s="416" t="s">
        <v>1850</v>
      </c>
      <c r="C1015" s="416"/>
      <c r="D1015" s="454">
        <v>0</v>
      </c>
      <c r="E1015" s="455"/>
      <c r="F1015" s="449"/>
      <c r="G1015" s="450"/>
      <c r="H1015" s="450"/>
      <c r="I1015" s="450"/>
      <c r="J1015" s="450"/>
      <c r="K1015" s="450"/>
      <c r="L1015" s="450"/>
      <c r="M1015" s="450"/>
      <c r="V1015" s="423" t="e">
        <f>#REF!+D1015</f>
        <v>#REF!</v>
      </c>
    </row>
    <row r="1016" s="421" customFormat="1" ht="18.75" customHeight="1" spans="1:22">
      <c r="A1016" s="453" t="s">
        <v>1853</v>
      </c>
      <c r="B1016" s="416" t="s">
        <v>1854</v>
      </c>
      <c r="C1016" s="416"/>
      <c r="D1016" s="454">
        <v>0</v>
      </c>
      <c r="E1016" s="455"/>
      <c r="F1016" s="449"/>
      <c r="G1016" s="450"/>
      <c r="H1016" s="450"/>
      <c r="I1016" s="450"/>
      <c r="J1016" s="450"/>
      <c r="K1016" s="450"/>
      <c r="L1016" s="450"/>
      <c r="M1016" s="450"/>
      <c r="V1016" s="423" t="e">
        <f>#REF!+D1016</f>
        <v>#REF!</v>
      </c>
    </row>
    <row r="1017" s="420" customFormat="1" ht="18.75" customHeight="1" spans="1:22">
      <c r="A1017" s="445" t="s">
        <v>1855</v>
      </c>
      <c r="B1017" s="451" t="s">
        <v>1856</v>
      </c>
      <c r="C1017" s="451"/>
      <c r="D1017" s="447">
        <v>0</v>
      </c>
      <c r="E1017" s="448"/>
      <c r="F1017" s="449"/>
      <c r="G1017" s="450"/>
      <c r="H1017" s="450"/>
      <c r="I1017" s="450"/>
      <c r="J1017" s="450"/>
      <c r="K1017" s="450"/>
      <c r="L1017" s="450"/>
      <c r="M1017" s="450"/>
      <c r="N1017" s="421"/>
      <c r="O1017" s="421"/>
      <c r="P1017" s="421"/>
      <c r="Q1017" s="421"/>
      <c r="V1017" s="456" t="e">
        <f>#REF!+D1017</f>
        <v>#REF!</v>
      </c>
    </row>
    <row r="1018" s="421" customFormat="1" ht="18.75" customHeight="1" spans="1:22">
      <c r="A1018" s="453" t="s">
        <v>1857</v>
      </c>
      <c r="B1018" s="416" t="s">
        <v>1858</v>
      </c>
      <c r="C1018" s="416"/>
      <c r="D1018" s="454">
        <v>0</v>
      </c>
      <c r="E1018" s="455"/>
      <c r="F1018" s="449"/>
      <c r="G1018" s="450"/>
      <c r="H1018" s="450"/>
      <c r="I1018" s="450"/>
      <c r="J1018" s="450"/>
      <c r="K1018" s="450"/>
      <c r="L1018" s="450"/>
      <c r="M1018" s="450"/>
      <c r="V1018" s="423" t="e">
        <f>#REF!+D1018</f>
        <v>#REF!</v>
      </c>
    </row>
    <row r="1019" s="420" customFormat="1" ht="18.75" customHeight="1" spans="1:22">
      <c r="A1019" s="445" t="s">
        <v>1859</v>
      </c>
      <c r="B1019" s="452" t="s">
        <v>1856</v>
      </c>
      <c r="C1019" s="452"/>
      <c r="D1019" s="447">
        <v>0</v>
      </c>
      <c r="E1019" s="448"/>
      <c r="F1019" s="449"/>
      <c r="G1019" s="450"/>
      <c r="H1019" s="450"/>
      <c r="I1019" s="450"/>
      <c r="J1019" s="450"/>
      <c r="K1019" s="450"/>
      <c r="L1019" s="450"/>
      <c r="M1019" s="450"/>
      <c r="N1019" s="421"/>
      <c r="O1019" s="421"/>
      <c r="P1019" s="421"/>
      <c r="Q1019" s="421"/>
      <c r="V1019" s="456" t="e">
        <f>#REF!+D1019</f>
        <v>#REF!</v>
      </c>
    </row>
    <row r="1020" s="420" customFormat="1" ht="18.75" customHeight="1" spans="1:22">
      <c r="A1020" s="445" t="s">
        <v>1860</v>
      </c>
      <c r="B1020" s="446" t="s">
        <v>62</v>
      </c>
      <c r="C1020" s="446" t="s">
        <v>2985</v>
      </c>
      <c r="D1020" s="447">
        <v>0</v>
      </c>
      <c r="E1020" s="448"/>
      <c r="F1020" s="449"/>
      <c r="G1020" s="450"/>
      <c r="H1020" s="450"/>
      <c r="I1020" s="450"/>
      <c r="J1020" s="450"/>
      <c r="K1020" s="450"/>
      <c r="L1020" s="450"/>
      <c r="M1020" s="450"/>
      <c r="N1020" s="421"/>
      <c r="O1020" s="421"/>
      <c r="P1020" s="421"/>
      <c r="Q1020" s="421"/>
      <c r="V1020" s="456" t="e">
        <f>#REF!+D1020</f>
        <v>#REF!</v>
      </c>
    </row>
    <row r="1021" s="420" customFormat="1" ht="18.75" customHeight="1" spans="1:22">
      <c r="A1021" s="445" t="s">
        <v>1861</v>
      </c>
      <c r="B1021" s="451" t="s">
        <v>1862</v>
      </c>
      <c r="C1021" s="451"/>
      <c r="D1021" s="447">
        <v>0</v>
      </c>
      <c r="E1021" s="448"/>
      <c r="F1021" s="449"/>
      <c r="G1021" s="450"/>
      <c r="H1021" s="450"/>
      <c r="I1021" s="450"/>
      <c r="J1021" s="450"/>
      <c r="K1021" s="450"/>
      <c r="L1021" s="450"/>
      <c r="M1021" s="450"/>
      <c r="N1021" s="421"/>
      <c r="O1021" s="421"/>
      <c r="P1021" s="421"/>
      <c r="Q1021" s="421"/>
      <c r="V1021" s="456" t="e">
        <f>#REF!+D1021</f>
        <v>#REF!</v>
      </c>
    </row>
    <row r="1022" s="420" customFormat="1" ht="18.75" customHeight="1" spans="1:22">
      <c r="A1022" s="445" t="s">
        <v>1863</v>
      </c>
      <c r="B1022" s="452" t="s">
        <v>95</v>
      </c>
      <c r="C1022" s="452"/>
      <c r="D1022" s="447">
        <v>0</v>
      </c>
      <c r="E1022" s="448"/>
      <c r="F1022" s="449"/>
      <c r="G1022" s="450"/>
      <c r="H1022" s="450"/>
      <c r="I1022" s="450"/>
      <c r="J1022" s="450"/>
      <c r="K1022" s="450"/>
      <c r="L1022" s="450"/>
      <c r="M1022" s="450"/>
      <c r="N1022" s="421"/>
      <c r="O1022" s="421"/>
      <c r="P1022" s="421"/>
      <c r="Q1022" s="421"/>
      <c r="V1022" s="456" t="e">
        <f>#REF!+D1022</f>
        <v>#REF!</v>
      </c>
    </row>
    <row r="1023" s="420" customFormat="1" ht="18.75" customHeight="1" spans="1:22">
      <c r="A1023" s="445" t="s">
        <v>1864</v>
      </c>
      <c r="B1023" s="452" t="s">
        <v>97</v>
      </c>
      <c r="C1023" s="452"/>
      <c r="D1023" s="447">
        <v>0</v>
      </c>
      <c r="E1023" s="448"/>
      <c r="F1023" s="449"/>
      <c r="G1023" s="450"/>
      <c r="H1023" s="450"/>
      <c r="I1023" s="450"/>
      <c r="J1023" s="450"/>
      <c r="K1023" s="450"/>
      <c r="L1023" s="450"/>
      <c r="M1023" s="450"/>
      <c r="N1023" s="421"/>
      <c r="O1023" s="421"/>
      <c r="P1023" s="421"/>
      <c r="Q1023" s="421"/>
      <c r="V1023" s="456" t="e">
        <f>#REF!+D1023</f>
        <v>#REF!</v>
      </c>
    </row>
    <row r="1024" s="421" customFormat="1" ht="18.75" customHeight="1" spans="1:22">
      <c r="A1024" s="453" t="s">
        <v>1865</v>
      </c>
      <c r="B1024" s="416" t="s">
        <v>99</v>
      </c>
      <c r="C1024" s="416"/>
      <c r="D1024" s="454">
        <v>0</v>
      </c>
      <c r="E1024" s="455"/>
      <c r="F1024" s="449"/>
      <c r="G1024" s="450"/>
      <c r="H1024" s="450"/>
      <c r="I1024" s="450"/>
      <c r="J1024" s="450"/>
      <c r="K1024" s="450"/>
      <c r="L1024" s="450"/>
      <c r="M1024" s="450"/>
      <c r="V1024" s="423" t="e">
        <f>#REF!+D1024</f>
        <v>#REF!</v>
      </c>
    </row>
    <row r="1025" s="420" customFormat="1" ht="18.75" customHeight="1" spans="1:22">
      <c r="A1025" s="445" t="s">
        <v>1866</v>
      </c>
      <c r="B1025" s="452" t="s">
        <v>1867</v>
      </c>
      <c r="C1025" s="452"/>
      <c r="D1025" s="447">
        <v>0</v>
      </c>
      <c r="E1025" s="448"/>
      <c r="F1025" s="449"/>
      <c r="G1025" s="450"/>
      <c r="H1025" s="450"/>
      <c r="I1025" s="450"/>
      <c r="J1025" s="450"/>
      <c r="K1025" s="450"/>
      <c r="L1025" s="450"/>
      <c r="M1025" s="450"/>
      <c r="N1025" s="421"/>
      <c r="O1025" s="421"/>
      <c r="P1025" s="421"/>
      <c r="Q1025" s="421"/>
      <c r="V1025" s="456" t="e">
        <f>#REF!+D1025</f>
        <v>#REF!</v>
      </c>
    </row>
    <row r="1026" s="420" customFormat="1" ht="18.75" customHeight="1" spans="1:22">
      <c r="A1026" s="445" t="s">
        <v>1868</v>
      </c>
      <c r="B1026" s="452" t="s">
        <v>1869</v>
      </c>
      <c r="C1026" s="452"/>
      <c r="D1026" s="447">
        <v>0</v>
      </c>
      <c r="E1026" s="448"/>
      <c r="F1026" s="449"/>
      <c r="G1026" s="450"/>
      <c r="H1026" s="450"/>
      <c r="I1026" s="450"/>
      <c r="J1026" s="450"/>
      <c r="K1026" s="450"/>
      <c r="L1026" s="450"/>
      <c r="M1026" s="450"/>
      <c r="N1026" s="421"/>
      <c r="O1026" s="421"/>
      <c r="P1026" s="421"/>
      <c r="Q1026" s="421"/>
      <c r="V1026" s="456" t="e">
        <f>#REF!+D1026</f>
        <v>#REF!</v>
      </c>
    </row>
    <row r="1027" s="420" customFormat="1" ht="18.75" customHeight="1" spans="1:22">
      <c r="A1027" s="445" t="s">
        <v>1870</v>
      </c>
      <c r="B1027" s="452" t="s">
        <v>1871</v>
      </c>
      <c r="C1027" s="452"/>
      <c r="D1027" s="447">
        <v>0</v>
      </c>
      <c r="E1027" s="448"/>
      <c r="F1027" s="449"/>
      <c r="G1027" s="450"/>
      <c r="H1027" s="450"/>
      <c r="I1027" s="450"/>
      <c r="J1027" s="450"/>
      <c r="K1027" s="450"/>
      <c r="L1027" s="450"/>
      <c r="M1027" s="450"/>
      <c r="N1027" s="421"/>
      <c r="O1027" s="421"/>
      <c r="P1027" s="421"/>
      <c r="Q1027" s="421"/>
      <c r="V1027" s="456" t="e">
        <f>#REF!+D1027</f>
        <v>#REF!</v>
      </c>
    </row>
    <row r="1028" s="421" customFormat="1" ht="18.75" customHeight="1" spans="1:22">
      <c r="A1028" s="453" t="s">
        <v>1872</v>
      </c>
      <c r="B1028" s="416" t="s">
        <v>1873</v>
      </c>
      <c r="C1028" s="416"/>
      <c r="D1028" s="454">
        <v>0</v>
      </c>
      <c r="E1028" s="455"/>
      <c r="F1028" s="449"/>
      <c r="G1028" s="450"/>
      <c r="H1028" s="450"/>
      <c r="I1028" s="450"/>
      <c r="J1028" s="450"/>
      <c r="K1028" s="450"/>
      <c r="L1028" s="450"/>
      <c r="M1028" s="450"/>
      <c r="V1028" s="423" t="e">
        <f>#REF!+D1028</f>
        <v>#REF!</v>
      </c>
    </row>
    <row r="1029" s="421" customFormat="1" ht="18.75" customHeight="1" spans="1:22">
      <c r="A1029" s="453" t="s">
        <v>1874</v>
      </c>
      <c r="B1029" s="416" t="s">
        <v>1875</v>
      </c>
      <c r="C1029" s="416"/>
      <c r="D1029" s="454">
        <v>0</v>
      </c>
      <c r="E1029" s="455"/>
      <c r="F1029" s="449"/>
      <c r="G1029" s="450"/>
      <c r="H1029" s="450"/>
      <c r="I1029" s="450"/>
      <c r="J1029" s="450"/>
      <c r="K1029" s="450"/>
      <c r="L1029" s="450"/>
      <c r="M1029" s="450"/>
      <c r="V1029" s="423" t="e">
        <f>#REF!+D1029</f>
        <v>#REF!</v>
      </c>
    </row>
    <row r="1030" s="420" customFormat="1" ht="18.75" customHeight="1" spans="1:22">
      <c r="A1030" s="445" t="s">
        <v>1876</v>
      </c>
      <c r="B1030" s="452" t="s">
        <v>1877</v>
      </c>
      <c r="C1030" s="452"/>
      <c r="D1030" s="447">
        <v>0</v>
      </c>
      <c r="E1030" s="448"/>
      <c r="F1030" s="449"/>
      <c r="G1030" s="450"/>
      <c r="H1030" s="450"/>
      <c r="I1030" s="450"/>
      <c r="J1030" s="450"/>
      <c r="K1030" s="450"/>
      <c r="L1030" s="450"/>
      <c r="M1030" s="450"/>
      <c r="N1030" s="421"/>
      <c r="O1030" s="421"/>
      <c r="P1030" s="421"/>
      <c r="Q1030" s="421"/>
      <c r="V1030" s="456" t="e">
        <f>#REF!+D1030</f>
        <v>#REF!</v>
      </c>
    </row>
    <row r="1031" s="421" customFormat="1" ht="18.75" customHeight="1" spans="1:22">
      <c r="A1031" s="453" t="s">
        <v>1878</v>
      </c>
      <c r="B1031" s="416" t="s">
        <v>1879</v>
      </c>
      <c r="C1031" s="416"/>
      <c r="D1031" s="454">
        <v>0</v>
      </c>
      <c r="E1031" s="455"/>
      <c r="F1031" s="449"/>
      <c r="G1031" s="450"/>
      <c r="H1031" s="450"/>
      <c r="I1031" s="450"/>
      <c r="J1031" s="450"/>
      <c r="K1031" s="450"/>
      <c r="L1031" s="450"/>
      <c r="M1031" s="450"/>
      <c r="V1031" s="423" t="e">
        <f>#REF!+D1031</f>
        <v>#REF!</v>
      </c>
    </row>
    <row r="1032" s="421" customFormat="1" ht="18.75" customHeight="1" spans="1:22">
      <c r="A1032" s="453" t="s">
        <v>1880</v>
      </c>
      <c r="B1032" s="416" t="s">
        <v>1881</v>
      </c>
      <c r="C1032" s="416"/>
      <c r="D1032" s="454">
        <v>0</v>
      </c>
      <c r="E1032" s="455"/>
      <c r="F1032" s="449"/>
      <c r="G1032" s="450"/>
      <c r="H1032" s="450"/>
      <c r="I1032" s="450"/>
      <c r="J1032" s="450"/>
      <c r="K1032" s="450"/>
      <c r="L1032" s="450"/>
      <c r="M1032" s="450"/>
      <c r="V1032" s="423" t="e">
        <f>#REF!+D1032</f>
        <v>#REF!</v>
      </c>
    </row>
    <row r="1033" s="420" customFormat="1" ht="18.75" customHeight="1" spans="1:22">
      <c r="A1033" s="445" t="s">
        <v>1882</v>
      </c>
      <c r="B1033" s="452" t="s">
        <v>1883</v>
      </c>
      <c r="C1033" s="452"/>
      <c r="D1033" s="447">
        <v>0</v>
      </c>
      <c r="E1033" s="448"/>
      <c r="F1033" s="449"/>
      <c r="G1033" s="450"/>
      <c r="H1033" s="450"/>
      <c r="I1033" s="450"/>
      <c r="J1033" s="450"/>
      <c r="K1033" s="450"/>
      <c r="L1033" s="450"/>
      <c r="M1033" s="450"/>
      <c r="N1033" s="421"/>
      <c r="O1033" s="421"/>
      <c r="P1033" s="421"/>
      <c r="Q1033" s="421"/>
      <c r="V1033" s="456" t="e">
        <f>#REF!+D1033</f>
        <v>#REF!</v>
      </c>
    </row>
    <row r="1034" s="421" customFormat="1" ht="18.75" customHeight="1" spans="1:22">
      <c r="A1034" s="453" t="s">
        <v>1884</v>
      </c>
      <c r="B1034" s="416" t="s">
        <v>1885</v>
      </c>
      <c r="C1034" s="416"/>
      <c r="D1034" s="454">
        <v>0</v>
      </c>
      <c r="E1034" s="455"/>
      <c r="F1034" s="449"/>
      <c r="G1034" s="450"/>
      <c r="H1034" s="450"/>
      <c r="I1034" s="450"/>
      <c r="J1034" s="450"/>
      <c r="K1034" s="450"/>
      <c r="L1034" s="450"/>
      <c r="M1034" s="450"/>
      <c r="V1034" s="423" t="e">
        <f>#REF!+D1034</f>
        <v>#REF!</v>
      </c>
    </row>
    <row r="1035" s="421" customFormat="1" ht="18.75" customHeight="1" spans="1:22">
      <c r="A1035" s="453" t="s">
        <v>1886</v>
      </c>
      <c r="B1035" s="416" t="s">
        <v>1887</v>
      </c>
      <c r="C1035" s="416"/>
      <c r="D1035" s="454">
        <v>0</v>
      </c>
      <c r="E1035" s="455"/>
      <c r="F1035" s="449"/>
      <c r="G1035" s="450"/>
      <c r="H1035" s="450"/>
      <c r="I1035" s="450"/>
      <c r="J1035" s="450"/>
      <c r="K1035" s="450"/>
      <c r="L1035" s="450"/>
      <c r="M1035" s="450"/>
      <c r="V1035" s="423" t="e">
        <f>#REF!+D1035</f>
        <v>#REF!</v>
      </c>
    </row>
    <row r="1036" s="421" customFormat="1" ht="18.75" customHeight="1" spans="1:22">
      <c r="A1036" s="453" t="s">
        <v>1888</v>
      </c>
      <c r="B1036" s="416" t="s">
        <v>1889</v>
      </c>
      <c r="C1036" s="416"/>
      <c r="D1036" s="454">
        <v>0</v>
      </c>
      <c r="E1036" s="455"/>
      <c r="F1036" s="449"/>
      <c r="G1036" s="450"/>
      <c r="H1036" s="450"/>
      <c r="I1036" s="450"/>
      <c r="J1036" s="450"/>
      <c r="K1036" s="450"/>
      <c r="L1036" s="450"/>
      <c r="M1036" s="450"/>
      <c r="V1036" s="423" t="e">
        <f>#REF!+D1036</f>
        <v>#REF!</v>
      </c>
    </row>
    <row r="1037" s="421" customFormat="1" ht="18.75" customHeight="1" spans="1:22">
      <c r="A1037" s="453" t="s">
        <v>1890</v>
      </c>
      <c r="B1037" s="416" t="s">
        <v>1891</v>
      </c>
      <c r="C1037" s="416"/>
      <c r="D1037" s="454">
        <v>0</v>
      </c>
      <c r="E1037" s="455"/>
      <c r="F1037" s="449"/>
      <c r="G1037" s="450"/>
      <c r="H1037" s="450"/>
      <c r="I1037" s="450"/>
      <c r="J1037" s="450"/>
      <c r="K1037" s="450"/>
      <c r="L1037" s="450"/>
      <c r="M1037" s="450"/>
      <c r="V1037" s="423" t="e">
        <f>#REF!+D1037</f>
        <v>#REF!</v>
      </c>
    </row>
    <row r="1038" s="420" customFormat="1" ht="18.75" customHeight="1" spans="1:22">
      <c r="A1038" s="445" t="s">
        <v>1892</v>
      </c>
      <c r="B1038" s="452" t="s">
        <v>1893</v>
      </c>
      <c r="C1038" s="452"/>
      <c r="D1038" s="447">
        <v>0</v>
      </c>
      <c r="E1038" s="448"/>
      <c r="F1038" s="449"/>
      <c r="G1038" s="450"/>
      <c r="H1038" s="450"/>
      <c r="I1038" s="450"/>
      <c r="J1038" s="450"/>
      <c r="K1038" s="450"/>
      <c r="L1038" s="450"/>
      <c r="M1038" s="450"/>
      <c r="N1038" s="421"/>
      <c r="O1038" s="421"/>
      <c r="P1038" s="421"/>
      <c r="Q1038" s="421"/>
      <c r="V1038" s="456" t="e">
        <f>#REF!+D1038</f>
        <v>#REF!</v>
      </c>
    </row>
    <row r="1039" s="421" customFormat="1" ht="18.75" customHeight="1" spans="1:22">
      <c r="A1039" s="453" t="s">
        <v>1894</v>
      </c>
      <c r="B1039" s="416" t="s">
        <v>1895</v>
      </c>
      <c r="C1039" s="416"/>
      <c r="D1039" s="454">
        <v>0</v>
      </c>
      <c r="E1039" s="455"/>
      <c r="F1039" s="449"/>
      <c r="G1039" s="450"/>
      <c r="H1039" s="450"/>
      <c r="I1039" s="450"/>
      <c r="J1039" s="450"/>
      <c r="K1039" s="450"/>
      <c r="L1039" s="450"/>
      <c r="M1039" s="450"/>
      <c r="V1039" s="423" t="e">
        <f>#REF!+D1039</f>
        <v>#REF!</v>
      </c>
    </row>
    <row r="1040" s="421" customFormat="1" ht="18.75" customHeight="1" spans="1:22">
      <c r="A1040" s="453" t="s">
        <v>1896</v>
      </c>
      <c r="B1040" s="416" t="s">
        <v>1897</v>
      </c>
      <c r="C1040" s="416"/>
      <c r="D1040" s="454">
        <v>0</v>
      </c>
      <c r="E1040" s="455"/>
      <c r="F1040" s="449"/>
      <c r="G1040" s="450"/>
      <c r="H1040" s="450"/>
      <c r="I1040" s="450"/>
      <c r="J1040" s="450"/>
      <c r="K1040" s="450"/>
      <c r="L1040" s="450"/>
      <c r="M1040" s="450"/>
      <c r="V1040" s="423" t="e">
        <f>#REF!+D1040</f>
        <v>#REF!</v>
      </c>
    </row>
    <row r="1041" s="421" customFormat="1" ht="18.75" customHeight="1" spans="1:22">
      <c r="A1041" s="453" t="s">
        <v>1898</v>
      </c>
      <c r="B1041" s="416" t="s">
        <v>1899</v>
      </c>
      <c r="C1041" s="416"/>
      <c r="D1041" s="454">
        <v>0</v>
      </c>
      <c r="E1041" s="455"/>
      <c r="F1041" s="449"/>
      <c r="G1041" s="450"/>
      <c r="H1041" s="450"/>
      <c r="I1041" s="450"/>
      <c r="J1041" s="450"/>
      <c r="K1041" s="450"/>
      <c r="L1041" s="450"/>
      <c r="M1041" s="450"/>
      <c r="V1041" s="423" t="e">
        <f>#REF!+D1041</f>
        <v>#REF!</v>
      </c>
    </row>
    <row r="1042" s="420" customFormat="1" ht="18.75" customHeight="1" spans="1:22">
      <c r="A1042" s="445" t="s">
        <v>1900</v>
      </c>
      <c r="B1042" s="452" t="s">
        <v>1901</v>
      </c>
      <c r="C1042" s="452"/>
      <c r="D1042" s="447">
        <v>0</v>
      </c>
      <c r="E1042" s="448"/>
      <c r="F1042" s="449"/>
      <c r="G1042" s="450"/>
      <c r="H1042" s="450"/>
      <c r="I1042" s="450"/>
      <c r="J1042" s="450"/>
      <c r="K1042" s="450"/>
      <c r="L1042" s="450"/>
      <c r="M1042" s="450"/>
      <c r="N1042" s="421"/>
      <c r="O1042" s="421"/>
      <c r="P1042" s="421"/>
      <c r="Q1042" s="421"/>
      <c r="V1042" s="456" t="e">
        <f>#REF!+D1042</f>
        <v>#REF!</v>
      </c>
    </row>
    <row r="1043" s="420" customFormat="1" ht="18.75" customHeight="1" spans="1:22">
      <c r="A1043" s="445" t="s">
        <v>1902</v>
      </c>
      <c r="B1043" s="452" t="s">
        <v>1903</v>
      </c>
      <c r="C1043" s="452"/>
      <c r="D1043" s="447">
        <v>0</v>
      </c>
      <c r="E1043" s="448"/>
      <c r="F1043" s="449"/>
      <c r="G1043" s="450"/>
      <c r="H1043" s="450"/>
      <c r="I1043" s="450"/>
      <c r="J1043" s="450"/>
      <c r="K1043" s="450"/>
      <c r="L1043" s="450"/>
      <c r="M1043" s="450"/>
      <c r="N1043" s="421"/>
      <c r="O1043" s="421"/>
      <c r="P1043" s="421"/>
      <c r="Q1043" s="421"/>
      <c r="V1043" s="456" t="e">
        <f>#REF!+D1043</f>
        <v>#REF!</v>
      </c>
    </row>
    <row r="1044" s="421" customFormat="1" ht="18.75" customHeight="1" spans="1:22">
      <c r="A1044" s="453" t="s">
        <v>1904</v>
      </c>
      <c r="B1044" s="416" t="s">
        <v>1905</v>
      </c>
      <c r="C1044" s="416" t="s">
        <v>2985</v>
      </c>
      <c r="D1044" s="454">
        <v>0</v>
      </c>
      <c r="E1044" s="455"/>
      <c r="F1044" s="449"/>
      <c r="G1044" s="450"/>
      <c r="H1044" s="450"/>
      <c r="I1044" s="450"/>
      <c r="J1044" s="450"/>
      <c r="K1044" s="450"/>
      <c r="L1044" s="450"/>
      <c r="M1044" s="450"/>
      <c r="V1044" s="423" t="e">
        <f>#REF!+D1044</f>
        <v>#REF!</v>
      </c>
    </row>
    <row r="1045" s="421" customFormat="1" ht="18.75" customHeight="1" spans="1:22">
      <c r="A1045" s="453" t="s">
        <v>1906</v>
      </c>
      <c r="B1045" s="416" t="s">
        <v>95</v>
      </c>
      <c r="C1045" s="416"/>
      <c r="D1045" s="454">
        <v>0</v>
      </c>
      <c r="E1045" s="455"/>
      <c r="F1045" s="449"/>
      <c r="G1045" s="450"/>
      <c r="H1045" s="450"/>
      <c r="I1045" s="450"/>
      <c r="J1045" s="450"/>
      <c r="K1045" s="450"/>
      <c r="L1045" s="450"/>
      <c r="M1045" s="450"/>
      <c r="V1045" s="423" t="e">
        <f>#REF!+D1045</f>
        <v>#REF!</v>
      </c>
    </row>
    <row r="1046" s="421" customFormat="1" ht="18.75" customHeight="1" spans="1:22">
      <c r="A1046" s="453" t="s">
        <v>1907</v>
      </c>
      <c r="B1046" s="416" t="s">
        <v>97</v>
      </c>
      <c r="C1046" s="416"/>
      <c r="D1046" s="454">
        <v>0</v>
      </c>
      <c r="E1046" s="455"/>
      <c r="F1046" s="449"/>
      <c r="G1046" s="450"/>
      <c r="H1046" s="450"/>
      <c r="I1046" s="450"/>
      <c r="J1046" s="450"/>
      <c r="K1046" s="450"/>
      <c r="L1046" s="450"/>
      <c r="M1046" s="450"/>
      <c r="V1046" s="423" t="e">
        <f>#REF!+D1046</f>
        <v>#REF!</v>
      </c>
    </row>
    <row r="1047" s="421" customFormat="1" ht="18.75" customHeight="1" spans="1:22">
      <c r="A1047" s="453" t="s">
        <v>1908</v>
      </c>
      <c r="B1047" s="416" t="s">
        <v>99</v>
      </c>
      <c r="C1047" s="416"/>
      <c r="D1047" s="454">
        <v>0</v>
      </c>
      <c r="E1047" s="455"/>
      <c r="F1047" s="449"/>
      <c r="G1047" s="450"/>
      <c r="H1047" s="450"/>
      <c r="I1047" s="450"/>
      <c r="J1047" s="450"/>
      <c r="K1047" s="450"/>
      <c r="L1047" s="450"/>
      <c r="M1047" s="450"/>
      <c r="V1047" s="423" t="e">
        <f>#REF!+D1047</f>
        <v>#REF!</v>
      </c>
    </row>
    <row r="1048" s="421" customFormat="1" ht="18.75" customHeight="1" spans="1:22">
      <c r="A1048" s="453" t="s">
        <v>1909</v>
      </c>
      <c r="B1048" s="416" t="s">
        <v>1910</v>
      </c>
      <c r="C1048" s="416"/>
      <c r="D1048" s="454">
        <v>0</v>
      </c>
      <c r="E1048" s="455"/>
      <c r="F1048" s="449"/>
      <c r="G1048" s="450"/>
      <c r="H1048" s="450"/>
      <c r="I1048" s="450"/>
      <c r="J1048" s="450"/>
      <c r="K1048" s="450"/>
      <c r="L1048" s="450"/>
      <c r="M1048" s="450"/>
      <c r="V1048" s="423" t="e">
        <f>#REF!+D1048</f>
        <v>#REF!</v>
      </c>
    </row>
    <row r="1049" s="421" customFormat="1" ht="18.75" customHeight="1" spans="1:22">
      <c r="A1049" s="453" t="s">
        <v>1911</v>
      </c>
      <c r="B1049" s="416" t="s">
        <v>1912</v>
      </c>
      <c r="C1049" s="416"/>
      <c r="D1049" s="454">
        <v>0</v>
      </c>
      <c r="E1049" s="455"/>
      <c r="F1049" s="449"/>
      <c r="G1049" s="450"/>
      <c r="H1049" s="450"/>
      <c r="I1049" s="450"/>
      <c r="J1049" s="450"/>
      <c r="K1049" s="450"/>
      <c r="L1049" s="450"/>
      <c r="M1049" s="450"/>
      <c r="V1049" s="423" t="e">
        <f>#REF!+D1049</f>
        <v>#REF!</v>
      </c>
    </row>
    <row r="1050" s="421" customFormat="1" ht="18.75" customHeight="1" spans="1:22">
      <c r="A1050" s="453" t="s">
        <v>1913</v>
      </c>
      <c r="B1050" s="416" t="s">
        <v>1914</v>
      </c>
      <c r="C1050" s="416"/>
      <c r="D1050" s="454">
        <v>0</v>
      </c>
      <c r="E1050" s="455"/>
      <c r="F1050" s="449"/>
      <c r="G1050" s="450"/>
      <c r="H1050" s="450"/>
      <c r="I1050" s="450"/>
      <c r="J1050" s="450"/>
      <c r="K1050" s="450"/>
      <c r="L1050" s="450"/>
      <c r="M1050" s="450"/>
      <c r="V1050" s="423" t="e">
        <f>#REF!+D1050</f>
        <v>#REF!</v>
      </c>
    </row>
    <row r="1051" s="421" customFormat="1" ht="18.75" customHeight="1" spans="1:22">
      <c r="A1051" s="453" t="s">
        <v>1915</v>
      </c>
      <c r="B1051" s="416" t="s">
        <v>1916</v>
      </c>
      <c r="C1051" s="416"/>
      <c r="D1051" s="454">
        <v>0</v>
      </c>
      <c r="E1051" s="455"/>
      <c r="F1051" s="449"/>
      <c r="G1051" s="450"/>
      <c r="H1051" s="450"/>
      <c r="I1051" s="450"/>
      <c r="J1051" s="450"/>
      <c r="K1051" s="450"/>
      <c r="L1051" s="450"/>
      <c r="M1051" s="450"/>
      <c r="V1051" s="423" t="e">
        <f>#REF!+D1051</f>
        <v>#REF!</v>
      </c>
    </row>
    <row r="1052" s="421" customFormat="1" ht="18.75" customHeight="1" spans="1:22">
      <c r="A1052" s="453" t="s">
        <v>1917</v>
      </c>
      <c r="B1052" s="416" t="s">
        <v>1918</v>
      </c>
      <c r="C1052" s="416"/>
      <c r="D1052" s="454">
        <v>0</v>
      </c>
      <c r="E1052" s="455"/>
      <c r="F1052" s="449"/>
      <c r="G1052" s="450"/>
      <c r="H1052" s="450"/>
      <c r="I1052" s="450"/>
      <c r="J1052" s="450"/>
      <c r="K1052" s="450"/>
      <c r="L1052" s="450"/>
      <c r="M1052" s="450"/>
      <c r="V1052" s="423" t="e">
        <f>#REF!+D1052</f>
        <v>#REF!</v>
      </c>
    </row>
    <row r="1053" s="421" customFormat="1" ht="18.75" customHeight="1" spans="1:22">
      <c r="A1053" s="453" t="s">
        <v>1919</v>
      </c>
      <c r="B1053" s="416" t="s">
        <v>1920</v>
      </c>
      <c r="C1053" s="416" t="s">
        <v>2985</v>
      </c>
      <c r="D1053" s="454">
        <v>0</v>
      </c>
      <c r="E1053" s="455"/>
      <c r="F1053" s="449"/>
      <c r="G1053" s="450"/>
      <c r="H1053" s="450"/>
      <c r="I1053" s="450"/>
      <c r="J1053" s="450"/>
      <c r="K1053" s="450"/>
      <c r="L1053" s="450"/>
      <c r="M1053" s="450"/>
      <c r="V1053" s="423" t="e">
        <f>#REF!+D1053</f>
        <v>#REF!</v>
      </c>
    </row>
    <row r="1054" s="421" customFormat="1" ht="18.75" customHeight="1" spans="1:22">
      <c r="A1054" s="453" t="s">
        <v>1921</v>
      </c>
      <c r="B1054" s="416" t="s">
        <v>1922</v>
      </c>
      <c r="C1054" s="416"/>
      <c r="D1054" s="454">
        <v>0</v>
      </c>
      <c r="E1054" s="455"/>
      <c r="F1054" s="449"/>
      <c r="G1054" s="450"/>
      <c r="H1054" s="450"/>
      <c r="I1054" s="450"/>
      <c r="J1054" s="450"/>
      <c r="K1054" s="450"/>
      <c r="L1054" s="450"/>
      <c r="M1054" s="450"/>
      <c r="V1054" s="423" t="e">
        <f>#REF!+D1054</f>
        <v>#REF!</v>
      </c>
    </row>
    <row r="1055" s="421" customFormat="1" ht="18.75" customHeight="1" spans="1:22">
      <c r="A1055" s="453" t="s">
        <v>1923</v>
      </c>
      <c r="B1055" s="416" t="s">
        <v>95</v>
      </c>
      <c r="C1055" s="416"/>
      <c r="D1055" s="454">
        <v>0</v>
      </c>
      <c r="E1055" s="455"/>
      <c r="F1055" s="449"/>
      <c r="G1055" s="450"/>
      <c r="H1055" s="450"/>
      <c r="I1055" s="450"/>
      <c r="J1055" s="450"/>
      <c r="K1055" s="450"/>
      <c r="L1055" s="450"/>
      <c r="M1055" s="450"/>
      <c r="V1055" s="423" t="e">
        <f>#REF!+D1055</f>
        <v>#REF!</v>
      </c>
    </row>
    <row r="1056" s="421" customFormat="1" ht="18.75" customHeight="1" spans="1:22">
      <c r="A1056" s="453" t="s">
        <v>1924</v>
      </c>
      <c r="B1056" s="416" t="s">
        <v>97</v>
      </c>
      <c r="C1056" s="416"/>
      <c r="D1056" s="454">
        <v>0</v>
      </c>
      <c r="E1056" s="455"/>
      <c r="F1056" s="449"/>
      <c r="G1056" s="450"/>
      <c r="H1056" s="450"/>
      <c r="I1056" s="450"/>
      <c r="J1056" s="450"/>
      <c r="K1056" s="450"/>
      <c r="L1056" s="450"/>
      <c r="M1056" s="450"/>
      <c r="V1056" s="423" t="e">
        <f>#REF!+D1056</f>
        <v>#REF!</v>
      </c>
    </row>
    <row r="1057" s="421" customFormat="1" ht="18.75" customHeight="1" spans="1:22">
      <c r="A1057" s="453" t="s">
        <v>1925</v>
      </c>
      <c r="B1057" s="416" t="s">
        <v>99</v>
      </c>
      <c r="C1057" s="416"/>
      <c r="D1057" s="454">
        <v>0</v>
      </c>
      <c r="E1057" s="455"/>
      <c r="F1057" s="449"/>
      <c r="G1057" s="450"/>
      <c r="H1057" s="450"/>
      <c r="I1057" s="450"/>
      <c r="J1057" s="450"/>
      <c r="K1057" s="450"/>
      <c r="L1057" s="450"/>
      <c r="M1057" s="450"/>
      <c r="V1057" s="423" t="e">
        <f>#REF!+D1057</f>
        <v>#REF!</v>
      </c>
    </row>
    <row r="1058" s="421" customFormat="1" ht="18.75" customHeight="1" spans="1:22">
      <c r="A1058" s="453" t="s">
        <v>1926</v>
      </c>
      <c r="B1058" s="416" t="s">
        <v>1927</v>
      </c>
      <c r="C1058" s="416"/>
      <c r="D1058" s="454">
        <v>0</v>
      </c>
      <c r="E1058" s="455"/>
      <c r="F1058" s="449"/>
      <c r="G1058" s="450"/>
      <c r="H1058" s="450"/>
      <c r="I1058" s="450"/>
      <c r="J1058" s="450"/>
      <c r="K1058" s="450"/>
      <c r="L1058" s="450"/>
      <c r="M1058" s="450"/>
      <c r="V1058" s="423" t="e">
        <f>#REF!+D1058</f>
        <v>#REF!</v>
      </c>
    </row>
    <row r="1059" s="421" customFormat="1" ht="18.75" customHeight="1" spans="1:22">
      <c r="A1059" s="453" t="s">
        <v>1928</v>
      </c>
      <c r="B1059" s="416" t="s">
        <v>1929</v>
      </c>
      <c r="C1059" s="416"/>
      <c r="D1059" s="454">
        <v>0</v>
      </c>
      <c r="E1059" s="455"/>
      <c r="F1059" s="449"/>
      <c r="G1059" s="450"/>
      <c r="H1059" s="450"/>
      <c r="I1059" s="450"/>
      <c r="J1059" s="450"/>
      <c r="K1059" s="450"/>
      <c r="L1059" s="450"/>
      <c r="M1059" s="450"/>
      <c r="V1059" s="423" t="e">
        <f>#REF!+D1059</f>
        <v>#REF!</v>
      </c>
    </row>
    <row r="1060" s="421" customFormat="1" ht="18.75" customHeight="1" spans="1:22">
      <c r="A1060" s="453" t="s">
        <v>1930</v>
      </c>
      <c r="B1060" s="416" t="s">
        <v>1931</v>
      </c>
      <c r="C1060" s="416"/>
      <c r="D1060" s="454">
        <v>0</v>
      </c>
      <c r="E1060" s="455"/>
      <c r="F1060" s="449"/>
      <c r="G1060" s="450"/>
      <c r="H1060" s="450"/>
      <c r="I1060" s="450"/>
      <c r="J1060" s="450"/>
      <c r="K1060" s="450"/>
      <c r="L1060" s="450"/>
      <c r="M1060" s="450"/>
      <c r="V1060" s="423" t="e">
        <f>#REF!+D1060</f>
        <v>#REF!</v>
      </c>
    </row>
    <row r="1061" s="421" customFormat="1" ht="18.75" customHeight="1" spans="1:22">
      <c r="A1061" s="453" t="s">
        <v>1932</v>
      </c>
      <c r="B1061" s="416" t="s">
        <v>1933</v>
      </c>
      <c r="C1061" s="416"/>
      <c r="D1061" s="454">
        <v>0</v>
      </c>
      <c r="E1061" s="455"/>
      <c r="F1061" s="449"/>
      <c r="G1061" s="450"/>
      <c r="H1061" s="450"/>
      <c r="I1061" s="450"/>
      <c r="J1061" s="450"/>
      <c r="K1061" s="450"/>
      <c r="L1061" s="450"/>
      <c r="M1061" s="450"/>
      <c r="V1061" s="423" t="e">
        <f>#REF!+D1061</f>
        <v>#REF!</v>
      </c>
    </row>
    <row r="1062" s="421" customFormat="1" ht="18.75" customHeight="1" spans="1:22">
      <c r="A1062" s="453" t="s">
        <v>1934</v>
      </c>
      <c r="B1062" s="416" t="s">
        <v>1935</v>
      </c>
      <c r="C1062" s="416"/>
      <c r="D1062" s="454">
        <v>0</v>
      </c>
      <c r="E1062" s="455"/>
      <c r="F1062" s="449"/>
      <c r="G1062" s="450"/>
      <c r="H1062" s="450"/>
      <c r="I1062" s="450"/>
      <c r="J1062" s="450"/>
      <c r="K1062" s="450"/>
      <c r="L1062" s="450"/>
      <c r="M1062" s="450"/>
      <c r="V1062" s="423" t="e">
        <f>#REF!+D1062</f>
        <v>#REF!</v>
      </c>
    </row>
    <row r="1063" s="421" customFormat="1" ht="18.75" customHeight="1" spans="1:22">
      <c r="A1063" s="453" t="s">
        <v>1936</v>
      </c>
      <c r="B1063" s="416" t="s">
        <v>1937</v>
      </c>
      <c r="C1063" s="416"/>
      <c r="D1063" s="454">
        <v>0</v>
      </c>
      <c r="E1063" s="455"/>
      <c r="F1063" s="449"/>
      <c r="G1063" s="450"/>
      <c r="H1063" s="450"/>
      <c r="I1063" s="450"/>
      <c r="J1063" s="450"/>
      <c r="K1063" s="450"/>
      <c r="L1063" s="450"/>
      <c r="M1063" s="450"/>
      <c r="V1063" s="423" t="e">
        <f>#REF!+D1063</f>
        <v>#REF!</v>
      </c>
    </row>
    <row r="1064" s="420" customFormat="1" ht="18.75" customHeight="1" spans="1:22">
      <c r="A1064" s="445" t="s">
        <v>1938</v>
      </c>
      <c r="B1064" s="451" t="s">
        <v>1939</v>
      </c>
      <c r="C1064" s="451"/>
      <c r="D1064" s="447">
        <v>0</v>
      </c>
      <c r="E1064" s="448"/>
      <c r="F1064" s="449"/>
      <c r="G1064" s="450"/>
      <c r="H1064" s="450"/>
      <c r="I1064" s="450"/>
      <c r="J1064" s="450"/>
      <c r="K1064" s="450"/>
      <c r="L1064" s="450"/>
      <c r="M1064" s="450"/>
      <c r="N1064" s="421"/>
      <c r="O1064" s="421"/>
      <c r="P1064" s="421"/>
      <c r="Q1064" s="421"/>
      <c r="V1064" s="456" t="e">
        <f>#REF!+D1064</f>
        <v>#REF!</v>
      </c>
    </row>
    <row r="1065" s="420" customFormat="1" ht="18.75" customHeight="1" spans="1:22">
      <c r="A1065" s="445" t="s">
        <v>1940</v>
      </c>
      <c r="B1065" s="452" t="s">
        <v>1941</v>
      </c>
      <c r="C1065" s="452"/>
      <c r="D1065" s="447">
        <v>0</v>
      </c>
      <c r="E1065" s="448"/>
      <c r="F1065" s="449"/>
      <c r="G1065" s="450"/>
      <c r="H1065" s="450"/>
      <c r="I1065" s="450"/>
      <c r="J1065" s="450"/>
      <c r="K1065" s="450"/>
      <c r="L1065" s="450"/>
      <c r="M1065" s="450"/>
      <c r="N1065" s="421"/>
      <c r="O1065" s="421"/>
      <c r="P1065" s="421"/>
      <c r="Q1065" s="421"/>
      <c r="V1065" s="456" t="e">
        <f>#REF!+D1065</f>
        <v>#REF!</v>
      </c>
    </row>
    <row r="1066" s="420" customFormat="1" ht="18.75" customHeight="1" spans="1:22">
      <c r="A1066" s="445" t="s">
        <v>1942</v>
      </c>
      <c r="B1066" s="452" t="s">
        <v>1943</v>
      </c>
      <c r="C1066" s="452"/>
      <c r="D1066" s="447">
        <v>0</v>
      </c>
      <c r="E1066" s="448"/>
      <c r="F1066" s="449"/>
      <c r="G1066" s="450"/>
      <c r="H1066" s="450"/>
      <c r="I1066" s="450"/>
      <c r="J1066" s="450"/>
      <c r="K1066" s="450"/>
      <c r="L1066" s="450"/>
      <c r="M1066" s="450"/>
      <c r="N1066" s="421"/>
      <c r="O1066" s="421"/>
      <c r="P1066" s="421"/>
      <c r="Q1066" s="421"/>
      <c r="V1066" s="456" t="e">
        <f>#REF!+D1066</f>
        <v>#REF!</v>
      </c>
    </row>
    <row r="1067" s="420" customFormat="1" ht="18.75" customHeight="1" spans="1:22">
      <c r="A1067" s="445" t="s">
        <v>1944</v>
      </c>
      <c r="B1067" s="452" t="s">
        <v>1945</v>
      </c>
      <c r="C1067" s="452"/>
      <c r="D1067" s="447">
        <v>0</v>
      </c>
      <c r="E1067" s="448"/>
      <c r="F1067" s="449"/>
      <c r="G1067" s="450"/>
      <c r="H1067" s="450"/>
      <c r="I1067" s="450"/>
      <c r="J1067" s="450"/>
      <c r="K1067" s="450"/>
      <c r="L1067" s="450"/>
      <c r="M1067" s="450"/>
      <c r="N1067" s="421"/>
      <c r="O1067" s="421"/>
      <c r="P1067" s="421"/>
      <c r="Q1067" s="421"/>
      <c r="V1067" s="456" t="e">
        <f>#REF!+D1067</f>
        <v>#REF!</v>
      </c>
    </row>
    <row r="1068" s="421" customFormat="1" ht="18.75" customHeight="1" spans="1:22">
      <c r="A1068" s="453" t="s">
        <v>1946</v>
      </c>
      <c r="B1068" s="416" t="s">
        <v>1947</v>
      </c>
      <c r="C1068" s="416"/>
      <c r="D1068" s="454">
        <v>0</v>
      </c>
      <c r="E1068" s="455"/>
      <c r="F1068" s="449"/>
      <c r="G1068" s="450"/>
      <c r="H1068" s="450"/>
      <c r="I1068" s="450"/>
      <c r="J1068" s="450"/>
      <c r="K1068" s="450"/>
      <c r="L1068" s="450"/>
      <c r="M1068" s="450"/>
      <c r="V1068" s="423" t="e">
        <f>#REF!+D1068</f>
        <v>#REF!</v>
      </c>
    </row>
    <row r="1069" s="421" customFormat="1" ht="18.75" customHeight="1" spans="1:22">
      <c r="A1069" s="453" t="s">
        <v>1948</v>
      </c>
      <c r="B1069" s="416" t="s">
        <v>1949</v>
      </c>
      <c r="C1069" s="416"/>
      <c r="D1069" s="454">
        <v>0</v>
      </c>
      <c r="E1069" s="455"/>
      <c r="F1069" s="449"/>
      <c r="G1069" s="450"/>
      <c r="H1069" s="450"/>
      <c r="I1069" s="450"/>
      <c r="J1069" s="450"/>
      <c r="K1069" s="450"/>
      <c r="L1069" s="450"/>
      <c r="M1069" s="450"/>
      <c r="V1069" s="423" t="e">
        <f>#REF!+D1069</f>
        <v>#REF!</v>
      </c>
    </row>
    <row r="1070" s="421" customFormat="1" ht="18.75" customHeight="1" spans="1:22">
      <c r="A1070" s="453" t="s">
        <v>1950</v>
      </c>
      <c r="B1070" s="416" t="s">
        <v>95</v>
      </c>
      <c r="C1070" s="416"/>
      <c r="D1070" s="454">
        <v>0</v>
      </c>
      <c r="E1070" s="455"/>
      <c r="F1070" s="449"/>
      <c r="G1070" s="450"/>
      <c r="H1070" s="450"/>
      <c r="I1070" s="450"/>
      <c r="J1070" s="450"/>
      <c r="K1070" s="450"/>
      <c r="L1070" s="450"/>
      <c r="M1070" s="450"/>
      <c r="V1070" s="423" t="e">
        <f>#REF!+D1070</f>
        <v>#REF!</v>
      </c>
    </row>
    <row r="1071" s="421" customFormat="1" ht="18.75" customHeight="1" spans="1:22">
      <c r="A1071" s="453" t="s">
        <v>1951</v>
      </c>
      <c r="B1071" s="416" t="s">
        <v>97</v>
      </c>
      <c r="C1071" s="416"/>
      <c r="D1071" s="454">
        <v>0</v>
      </c>
      <c r="E1071" s="455"/>
      <c r="F1071" s="449"/>
      <c r="G1071" s="450"/>
      <c r="H1071" s="450"/>
      <c r="I1071" s="450"/>
      <c r="J1071" s="450"/>
      <c r="K1071" s="450"/>
      <c r="L1071" s="450"/>
      <c r="M1071" s="450"/>
      <c r="V1071" s="423" t="e">
        <f>#REF!+D1071</f>
        <v>#REF!</v>
      </c>
    </row>
    <row r="1072" s="421" customFormat="1" ht="18.75" customHeight="1" spans="1:22">
      <c r="A1072" s="453" t="s">
        <v>1952</v>
      </c>
      <c r="B1072" s="416" t="s">
        <v>99</v>
      </c>
      <c r="C1072" s="416"/>
      <c r="D1072" s="454">
        <v>0</v>
      </c>
      <c r="E1072" s="455"/>
      <c r="F1072" s="449"/>
      <c r="G1072" s="450"/>
      <c r="H1072" s="450"/>
      <c r="I1072" s="450"/>
      <c r="J1072" s="450"/>
      <c r="K1072" s="450"/>
      <c r="L1072" s="450"/>
      <c r="M1072" s="450"/>
      <c r="V1072" s="423" t="e">
        <f>#REF!+D1072</f>
        <v>#REF!</v>
      </c>
    </row>
    <row r="1073" s="421" customFormat="1" ht="18.75" customHeight="1" spans="1:22">
      <c r="A1073" s="453" t="s">
        <v>1953</v>
      </c>
      <c r="B1073" s="416" t="s">
        <v>1918</v>
      </c>
      <c r="C1073" s="416"/>
      <c r="D1073" s="454">
        <v>0</v>
      </c>
      <c r="E1073" s="455"/>
      <c r="F1073" s="449"/>
      <c r="G1073" s="450"/>
      <c r="H1073" s="450"/>
      <c r="I1073" s="450"/>
      <c r="J1073" s="450"/>
      <c r="K1073" s="450"/>
      <c r="L1073" s="450"/>
      <c r="M1073" s="450"/>
      <c r="V1073" s="423" t="e">
        <f>#REF!+D1073</f>
        <v>#REF!</v>
      </c>
    </row>
    <row r="1074" s="421" customFormat="1" ht="18.75" customHeight="1" spans="1:22">
      <c r="A1074" s="453" t="s">
        <v>1954</v>
      </c>
      <c r="B1074" s="416" t="s">
        <v>1955</v>
      </c>
      <c r="C1074" s="416"/>
      <c r="D1074" s="454">
        <v>0</v>
      </c>
      <c r="E1074" s="455"/>
      <c r="F1074" s="449"/>
      <c r="G1074" s="450"/>
      <c r="H1074" s="450"/>
      <c r="I1074" s="450"/>
      <c r="J1074" s="450"/>
      <c r="K1074" s="450"/>
      <c r="L1074" s="450"/>
      <c r="M1074" s="450"/>
      <c r="V1074" s="423" t="e">
        <f>#REF!+D1074</f>
        <v>#REF!</v>
      </c>
    </row>
    <row r="1075" s="421" customFormat="1" ht="18.75" customHeight="1" spans="1:22">
      <c r="A1075" s="453" t="s">
        <v>1956</v>
      </c>
      <c r="B1075" s="416" t="s">
        <v>1957</v>
      </c>
      <c r="C1075" s="416"/>
      <c r="D1075" s="454">
        <v>0</v>
      </c>
      <c r="E1075" s="455"/>
      <c r="F1075" s="449"/>
      <c r="G1075" s="450"/>
      <c r="H1075" s="450"/>
      <c r="I1075" s="450"/>
      <c r="J1075" s="450"/>
      <c r="K1075" s="450"/>
      <c r="L1075" s="450"/>
      <c r="M1075" s="450"/>
      <c r="V1075" s="423" t="e">
        <f>#REF!+D1075</f>
        <v>#REF!</v>
      </c>
    </row>
    <row r="1076" s="420" customFormat="1" ht="18.75" customHeight="1" spans="1:22">
      <c r="A1076" s="445" t="s">
        <v>1958</v>
      </c>
      <c r="B1076" s="451" t="s">
        <v>1959</v>
      </c>
      <c r="C1076" s="451"/>
      <c r="D1076" s="447">
        <v>0</v>
      </c>
      <c r="E1076" s="448"/>
      <c r="F1076" s="449"/>
      <c r="G1076" s="450"/>
      <c r="H1076" s="450"/>
      <c r="I1076" s="450"/>
      <c r="J1076" s="450"/>
      <c r="K1076" s="450"/>
      <c r="L1076" s="450"/>
      <c r="M1076" s="450"/>
      <c r="N1076" s="421"/>
      <c r="O1076" s="421"/>
      <c r="P1076" s="421"/>
      <c r="Q1076" s="421"/>
      <c r="V1076" s="456" t="e">
        <f>#REF!+D1076</f>
        <v>#REF!</v>
      </c>
    </row>
    <row r="1077" s="420" customFormat="1" ht="18.75" customHeight="1" spans="1:22">
      <c r="A1077" s="445" t="s">
        <v>1960</v>
      </c>
      <c r="B1077" s="452" t="s">
        <v>1961</v>
      </c>
      <c r="C1077" s="452"/>
      <c r="D1077" s="447">
        <v>0</v>
      </c>
      <c r="E1077" s="448"/>
      <c r="F1077" s="449"/>
      <c r="G1077" s="450"/>
      <c r="H1077" s="450"/>
      <c r="I1077" s="450"/>
      <c r="J1077" s="450"/>
      <c r="K1077" s="450"/>
      <c r="L1077" s="450"/>
      <c r="M1077" s="450"/>
      <c r="N1077" s="421"/>
      <c r="O1077" s="421"/>
      <c r="P1077" s="421"/>
      <c r="Q1077" s="421"/>
      <c r="V1077" s="456" t="e">
        <f>#REF!+D1077</f>
        <v>#REF!</v>
      </c>
    </row>
    <row r="1078" s="420" customFormat="1" ht="18.75" customHeight="1" spans="1:22">
      <c r="A1078" s="445" t="s">
        <v>1962</v>
      </c>
      <c r="B1078" s="452" t="s">
        <v>1963</v>
      </c>
      <c r="C1078" s="452"/>
      <c r="D1078" s="447">
        <v>0</v>
      </c>
      <c r="E1078" s="448"/>
      <c r="F1078" s="449"/>
      <c r="G1078" s="450"/>
      <c r="H1078" s="450"/>
      <c r="I1078" s="450"/>
      <c r="J1078" s="450"/>
      <c r="K1078" s="450"/>
      <c r="L1078" s="450"/>
      <c r="M1078" s="450"/>
      <c r="N1078" s="421"/>
      <c r="O1078" s="421"/>
      <c r="P1078" s="421"/>
      <c r="Q1078" s="421"/>
      <c r="V1078" s="456" t="e">
        <f>#REF!+D1078</f>
        <v>#REF!</v>
      </c>
    </row>
    <row r="1079" s="420" customFormat="1" ht="18.75" customHeight="1" spans="1:22">
      <c r="A1079" s="445" t="s">
        <v>1964</v>
      </c>
      <c r="B1079" s="452" t="s">
        <v>2986</v>
      </c>
      <c r="C1079" s="452"/>
      <c r="D1079" s="447">
        <v>0</v>
      </c>
      <c r="E1079" s="448"/>
      <c r="F1079" s="449"/>
      <c r="G1079" s="450"/>
      <c r="H1079" s="450"/>
      <c r="I1079" s="450"/>
      <c r="J1079" s="450"/>
      <c r="K1079" s="450"/>
      <c r="L1079" s="450"/>
      <c r="M1079" s="450"/>
      <c r="N1079" s="421"/>
      <c r="O1079" s="421"/>
      <c r="P1079" s="421"/>
      <c r="Q1079" s="421"/>
      <c r="V1079" s="456" t="e">
        <f>#REF!+D1079</f>
        <v>#REF!</v>
      </c>
    </row>
    <row r="1080" s="421" customFormat="1" ht="18.75" customHeight="1" spans="1:22">
      <c r="A1080" s="453" t="s">
        <v>1966</v>
      </c>
      <c r="B1080" s="416" t="s">
        <v>1967</v>
      </c>
      <c r="C1080" s="416"/>
      <c r="D1080" s="454">
        <v>0</v>
      </c>
      <c r="E1080" s="455"/>
      <c r="F1080" s="449"/>
      <c r="G1080" s="450"/>
      <c r="H1080" s="450"/>
      <c r="I1080" s="450"/>
      <c r="J1080" s="450"/>
      <c r="K1080" s="450"/>
      <c r="L1080" s="450"/>
      <c r="M1080" s="450"/>
      <c r="V1080" s="423" t="e">
        <f>#REF!+D1080</f>
        <v>#REF!</v>
      </c>
    </row>
    <row r="1081" s="421" customFormat="1" ht="18.75" customHeight="1" spans="1:22">
      <c r="A1081" s="453" t="s">
        <v>1985</v>
      </c>
      <c r="B1081" s="416" t="s">
        <v>1986</v>
      </c>
      <c r="C1081" s="416"/>
      <c r="D1081" s="454">
        <v>0</v>
      </c>
      <c r="E1081" s="455"/>
      <c r="F1081" s="449"/>
      <c r="G1081" s="450"/>
      <c r="H1081" s="450"/>
      <c r="I1081" s="450"/>
      <c r="J1081" s="450"/>
      <c r="K1081" s="450"/>
      <c r="L1081" s="450"/>
      <c r="M1081" s="450"/>
      <c r="V1081" s="423" t="e">
        <f>#REF!+D1081</f>
        <v>#REF!</v>
      </c>
    </row>
    <row r="1082" s="421" customFormat="1" ht="18.75" customHeight="1" spans="1:22">
      <c r="A1082" s="453" t="s">
        <v>1987</v>
      </c>
      <c r="B1082" s="416" t="s">
        <v>1988</v>
      </c>
      <c r="C1082" s="416"/>
      <c r="D1082" s="454">
        <v>0</v>
      </c>
      <c r="E1082" s="455"/>
      <c r="F1082" s="449"/>
      <c r="G1082" s="450"/>
      <c r="H1082" s="450"/>
      <c r="I1082" s="450"/>
      <c r="J1082" s="450"/>
      <c r="K1082" s="450"/>
      <c r="L1082" s="450"/>
      <c r="M1082" s="450"/>
      <c r="V1082" s="423" t="e">
        <f>#REF!+D1082</f>
        <v>#REF!</v>
      </c>
    </row>
    <row r="1083" s="421" customFormat="1" ht="18.75" customHeight="1" spans="1:22">
      <c r="A1083" s="453" t="s">
        <v>1989</v>
      </c>
      <c r="B1083" s="416" t="s">
        <v>1986</v>
      </c>
      <c r="C1083" s="416"/>
      <c r="D1083" s="454">
        <v>0</v>
      </c>
      <c r="E1083" s="455"/>
      <c r="F1083" s="449"/>
      <c r="G1083" s="450"/>
      <c r="H1083" s="450"/>
      <c r="I1083" s="450"/>
      <c r="J1083" s="450"/>
      <c r="K1083" s="450"/>
      <c r="L1083" s="450"/>
      <c r="M1083" s="450"/>
      <c r="V1083" s="423" t="e">
        <f>#REF!+D1083</f>
        <v>#REF!</v>
      </c>
    </row>
    <row r="1084" s="421" customFormat="1" ht="18.75" customHeight="1" spans="1:22">
      <c r="A1084" s="453" t="s">
        <v>1990</v>
      </c>
      <c r="B1084" s="416" t="s">
        <v>63</v>
      </c>
      <c r="C1084" s="416" t="s">
        <v>2987</v>
      </c>
      <c r="D1084" s="454">
        <v>6635</v>
      </c>
      <c r="E1084" s="455"/>
      <c r="F1084" s="449"/>
      <c r="G1084" s="450"/>
      <c r="H1084" s="450"/>
      <c r="I1084" s="450"/>
      <c r="J1084" s="450"/>
      <c r="K1084" s="450">
        <v>6635</v>
      </c>
      <c r="L1084" s="450"/>
      <c r="M1084" s="450"/>
      <c r="V1084" s="423" t="e">
        <f>#REF!+D1084</f>
        <v>#REF!</v>
      </c>
    </row>
    <row r="1085" s="421" customFormat="1" ht="18.75" customHeight="1" spans="1:22">
      <c r="A1085" s="453" t="s">
        <v>1991</v>
      </c>
      <c r="B1085" s="416" t="s">
        <v>1992</v>
      </c>
      <c r="C1085" s="416"/>
      <c r="D1085" s="454">
        <v>0</v>
      </c>
      <c r="E1085" s="455"/>
      <c r="F1085" s="449"/>
      <c r="G1085" s="450"/>
      <c r="H1085" s="450"/>
      <c r="I1085" s="450"/>
      <c r="J1085" s="450"/>
      <c r="K1085" s="450"/>
      <c r="L1085" s="450"/>
      <c r="M1085" s="450"/>
      <c r="V1085" s="423" t="e">
        <f>#REF!+D1085</f>
        <v>#REF!</v>
      </c>
    </row>
    <row r="1086" s="421" customFormat="1" ht="18.75" customHeight="1" spans="1:22">
      <c r="A1086" s="453" t="s">
        <v>1993</v>
      </c>
      <c r="B1086" s="416" t="s">
        <v>95</v>
      </c>
      <c r="C1086" s="416"/>
      <c r="D1086" s="454">
        <v>0</v>
      </c>
      <c r="E1086" s="455"/>
      <c r="F1086" s="449"/>
      <c r="G1086" s="450"/>
      <c r="H1086" s="450"/>
      <c r="I1086" s="450"/>
      <c r="J1086" s="450"/>
      <c r="K1086" s="450"/>
      <c r="L1086" s="450"/>
      <c r="M1086" s="450"/>
      <c r="V1086" s="423" t="e">
        <f>#REF!+D1086</f>
        <v>#REF!</v>
      </c>
    </row>
    <row r="1087" s="421" customFormat="1" ht="18.75" customHeight="1" spans="1:22">
      <c r="A1087" s="453" t="s">
        <v>1994</v>
      </c>
      <c r="B1087" s="416" t="s">
        <v>97</v>
      </c>
      <c r="C1087" s="416"/>
      <c r="D1087" s="454">
        <v>0</v>
      </c>
      <c r="E1087" s="455"/>
      <c r="F1087" s="449"/>
      <c r="G1087" s="450"/>
      <c r="H1087" s="450"/>
      <c r="I1087" s="450"/>
      <c r="J1087" s="450"/>
      <c r="K1087" s="450"/>
      <c r="L1087" s="450"/>
      <c r="M1087" s="450"/>
      <c r="V1087" s="423" t="e">
        <f>#REF!+D1087</f>
        <v>#REF!</v>
      </c>
    </row>
    <row r="1088" s="421" customFormat="1" ht="18.75" customHeight="1" spans="1:22">
      <c r="A1088" s="453" t="s">
        <v>1995</v>
      </c>
      <c r="B1088" s="416" t="s">
        <v>99</v>
      </c>
      <c r="C1088" s="416"/>
      <c r="D1088" s="454">
        <v>0</v>
      </c>
      <c r="E1088" s="455"/>
      <c r="F1088" s="449"/>
      <c r="G1088" s="450"/>
      <c r="H1088" s="450"/>
      <c r="I1088" s="450"/>
      <c r="J1088" s="450"/>
      <c r="K1088" s="450"/>
      <c r="L1088" s="450"/>
      <c r="M1088" s="450"/>
      <c r="V1088" s="423" t="e">
        <f>#REF!+D1088</f>
        <v>#REF!</v>
      </c>
    </row>
    <row r="1089" s="421" customFormat="1" ht="18.75" customHeight="1" spans="1:22">
      <c r="A1089" s="453" t="s">
        <v>1996</v>
      </c>
      <c r="B1089" s="416" t="s">
        <v>1997</v>
      </c>
      <c r="C1089" s="416"/>
      <c r="D1089" s="454">
        <v>0</v>
      </c>
      <c r="E1089" s="455"/>
      <c r="F1089" s="449"/>
      <c r="G1089" s="450"/>
      <c r="H1089" s="450"/>
      <c r="I1089" s="450"/>
      <c r="J1089" s="450"/>
      <c r="K1089" s="450"/>
      <c r="L1089" s="450"/>
      <c r="M1089" s="450"/>
      <c r="V1089" s="423" t="e">
        <f>#REF!+D1089</f>
        <v>#REF!</v>
      </c>
    </row>
    <row r="1090" s="421" customFormat="1" ht="18.75" customHeight="1" spans="1:22">
      <c r="A1090" s="453" t="s">
        <v>1998</v>
      </c>
      <c r="B1090" s="416" t="s">
        <v>1999</v>
      </c>
      <c r="C1090" s="416"/>
      <c r="D1090" s="454">
        <v>0</v>
      </c>
      <c r="E1090" s="455"/>
      <c r="F1090" s="449"/>
      <c r="G1090" s="450"/>
      <c r="H1090" s="450"/>
      <c r="I1090" s="450"/>
      <c r="J1090" s="450"/>
      <c r="K1090" s="450"/>
      <c r="L1090" s="450"/>
      <c r="M1090" s="450"/>
      <c r="V1090" s="423" t="e">
        <f>#REF!+D1090</f>
        <v>#REF!</v>
      </c>
    </row>
    <row r="1091" s="421" customFormat="1" ht="18.75" customHeight="1" spans="1:22">
      <c r="A1091" s="453" t="s">
        <v>2000</v>
      </c>
      <c r="B1091" s="416" t="s">
        <v>2001</v>
      </c>
      <c r="C1091" s="416"/>
      <c r="D1091" s="454">
        <v>0</v>
      </c>
      <c r="E1091" s="455"/>
      <c r="F1091" s="449"/>
      <c r="G1091" s="450"/>
      <c r="H1091" s="450"/>
      <c r="I1091" s="450"/>
      <c r="J1091" s="450"/>
      <c r="K1091" s="450"/>
      <c r="L1091" s="450"/>
      <c r="M1091" s="450"/>
      <c r="V1091" s="423" t="e">
        <f>#REF!+D1091</f>
        <v>#REF!</v>
      </c>
    </row>
    <row r="1092" s="421" customFormat="1" ht="18.75" customHeight="1" spans="1:22">
      <c r="A1092" s="453" t="s">
        <v>2002</v>
      </c>
      <c r="B1092" s="416" t="s">
        <v>2003</v>
      </c>
      <c r="C1092" s="416"/>
      <c r="D1092" s="454">
        <v>0</v>
      </c>
      <c r="E1092" s="455"/>
      <c r="F1092" s="449"/>
      <c r="G1092" s="450"/>
      <c r="H1092" s="450"/>
      <c r="I1092" s="450"/>
      <c r="J1092" s="450"/>
      <c r="K1092" s="450"/>
      <c r="L1092" s="450"/>
      <c r="M1092" s="450"/>
      <c r="V1092" s="423" t="e">
        <f>#REF!+D1092</f>
        <v>#REF!</v>
      </c>
    </row>
    <row r="1093" s="420" customFormat="1" ht="18.75" customHeight="1" spans="1:22">
      <c r="A1093" s="445" t="s">
        <v>2004</v>
      </c>
      <c r="B1093" s="446" t="s">
        <v>2005</v>
      </c>
      <c r="C1093" s="446"/>
      <c r="D1093" s="447">
        <v>0</v>
      </c>
      <c r="E1093" s="448"/>
      <c r="F1093" s="449"/>
      <c r="G1093" s="450"/>
      <c r="H1093" s="450"/>
      <c r="I1093" s="450"/>
      <c r="J1093" s="450"/>
      <c r="K1093" s="450"/>
      <c r="L1093" s="450"/>
      <c r="M1093" s="450"/>
      <c r="N1093" s="421"/>
      <c r="O1093" s="421"/>
      <c r="P1093" s="421"/>
      <c r="Q1093" s="421"/>
      <c r="V1093" s="456" t="e">
        <f>#REF!+D1093</f>
        <v>#REF!</v>
      </c>
    </row>
    <row r="1094" s="420" customFormat="1" ht="18.75" customHeight="1" spans="1:22">
      <c r="A1094" s="445" t="s">
        <v>2006</v>
      </c>
      <c r="B1094" s="451" t="s">
        <v>2007</v>
      </c>
      <c r="C1094" s="451"/>
      <c r="D1094" s="447">
        <v>0</v>
      </c>
      <c r="E1094" s="448"/>
      <c r="F1094" s="449"/>
      <c r="G1094" s="450"/>
      <c r="H1094" s="450"/>
      <c r="I1094" s="450"/>
      <c r="J1094" s="450"/>
      <c r="K1094" s="450"/>
      <c r="L1094" s="450"/>
      <c r="M1094" s="450"/>
      <c r="N1094" s="421"/>
      <c r="O1094" s="421"/>
      <c r="P1094" s="421"/>
      <c r="Q1094" s="421"/>
      <c r="V1094" s="456" t="e">
        <f>#REF!+D1094</f>
        <v>#REF!</v>
      </c>
    </row>
    <row r="1095" s="421" customFormat="1" ht="18.75" customHeight="1" spans="1:22">
      <c r="A1095" s="453" t="s">
        <v>2008</v>
      </c>
      <c r="B1095" s="416" t="s">
        <v>2009</v>
      </c>
      <c r="C1095" s="416"/>
      <c r="D1095" s="454">
        <v>0</v>
      </c>
      <c r="E1095" s="455"/>
      <c r="F1095" s="449"/>
      <c r="G1095" s="450"/>
      <c r="H1095" s="450"/>
      <c r="I1095" s="450"/>
      <c r="J1095" s="450"/>
      <c r="K1095" s="450"/>
      <c r="L1095" s="450"/>
      <c r="M1095" s="450"/>
      <c r="V1095" s="423" t="e">
        <f>#REF!+D1095</f>
        <v>#REF!</v>
      </c>
    </row>
    <row r="1096" s="421" customFormat="1" ht="18.75" customHeight="1" spans="1:22">
      <c r="A1096" s="453" t="s">
        <v>2010</v>
      </c>
      <c r="B1096" s="416" t="s">
        <v>95</v>
      </c>
      <c r="C1096" s="416"/>
      <c r="D1096" s="454">
        <v>0</v>
      </c>
      <c r="E1096" s="455"/>
      <c r="F1096" s="449"/>
      <c r="G1096" s="450"/>
      <c r="H1096" s="450"/>
      <c r="I1096" s="450"/>
      <c r="J1096" s="450"/>
      <c r="K1096" s="450"/>
      <c r="L1096" s="450"/>
      <c r="M1096" s="450"/>
      <c r="V1096" s="423" t="e">
        <f>#REF!+D1096</f>
        <v>#REF!</v>
      </c>
    </row>
    <row r="1097" s="421" customFormat="1" ht="18.75" customHeight="1" spans="1:22">
      <c r="A1097" s="453" t="s">
        <v>2011</v>
      </c>
      <c r="B1097" s="416" t="s">
        <v>97</v>
      </c>
      <c r="C1097" s="416"/>
      <c r="D1097" s="454">
        <v>0</v>
      </c>
      <c r="E1097" s="455"/>
      <c r="F1097" s="449"/>
      <c r="G1097" s="450"/>
      <c r="H1097" s="450"/>
      <c r="I1097" s="450"/>
      <c r="J1097" s="450"/>
      <c r="K1097" s="450"/>
      <c r="L1097" s="450"/>
      <c r="M1097" s="450"/>
      <c r="V1097" s="423" t="e">
        <f>#REF!+D1097</f>
        <v>#REF!</v>
      </c>
    </row>
    <row r="1098" s="421" customFormat="1" ht="18.75" customHeight="1" spans="1:22">
      <c r="A1098" s="453" t="s">
        <v>2012</v>
      </c>
      <c r="B1098" s="416" t="s">
        <v>99</v>
      </c>
      <c r="C1098" s="416"/>
      <c r="D1098" s="454">
        <v>0</v>
      </c>
      <c r="E1098" s="455"/>
      <c r="F1098" s="449"/>
      <c r="G1098" s="450"/>
      <c r="H1098" s="450"/>
      <c r="I1098" s="450"/>
      <c r="J1098" s="450"/>
      <c r="K1098" s="450"/>
      <c r="L1098" s="450"/>
      <c r="M1098" s="450"/>
      <c r="V1098" s="423" t="e">
        <f>#REF!+D1098</f>
        <v>#REF!</v>
      </c>
    </row>
    <row r="1099" s="421" customFormat="1" ht="18.75" customHeight="1" spans="1:22">
      <c r="A1099" s="453" t="s">
        <v>2013</v>
      </c>
      <c r="B1099" s="416" t="s">
        <v>2014</v>
      </c>
      <c r="C1099" s="416"/>
      <c r="D1099" s="454">
        <v>0</v>
      </c>
      <c r="E1099" s="455"/>
      <c r="F1099" s="449"/>
      <c r="G1099" s="450"/>
      <c r="H1099" s="450"/>
      <c r="I1099" s="450"/>
      <c r="J1099" s="450"/>
      <c r="K1099" s="450"/>
      <c r="L1099" s="450"/>
      <c r="M1099" s="450"/>
      <c r="V1099" s="423" t="e">
        <f>#REF!+D1099</f>
        <v>#REF!</v>
      </c>
    </row>
    <row r="1100" s="421" customFormat="1" ht="18.75" customHeight="1" spans="1:22">
      <c r="A1100" s="453" t="s">
        <v>2015</v>
      </c>
      <c r="B1100" s="416" t="s">
        <v>2016</v>
      </c>
      <c r="C1100" s="416"/>
      <c r="D1100" s="454">
        <v>0</v>
      </c>
      <c r="E1100" s="455"/>
      <c r="F1100" s="449"/>
      <c r="G1100" s="450"/>
      <c r="H1100" s="450"/>
      <c r="I1100" s="450"/>
      <c r="J1100" s="450"/>
      <c r="K1100" s="450"/>
      <c r="L1100" s="450"/>
      <c r="M1100" s="450"/>
      <c r="V1100" s="423" t="e">
        <f>#REF!+D1100</f>
        <v>#REF!</v>
      </c>
    </row>
    <row r="1101" s="421" customFormat="1" ht="18.75" customHeight="1" spans="1:22">
      <c r="A1101" s="453" t="s">
        <v>2017</v>
      </c>
      <c r="B1101" s="416" t="s">
        <v>2018</v>
      </c>
      <c r="C1101" s="416"/>
      <c r="D1101" s="454">
        <v>0</v>
      </c>
      <c r="E1101" s="455"/>
      <c r="F1101" s="449"/>
      <c r="G1101" s="450"/>
      <c r="H1101" s="450"/>
      <c r="I1101" s="450"/>
      <c r="J1101" s="450"/>
      <c r="K1101" s="450"/>
      <c r="L1101" s="450"/>
      <c r="M1101" s="450"/>
      <c r="V1101" s="423" t="e">
        <f>#REF!+D1101</f>
        <v>#REF!</v>
      </c>
    </row>
    <row r="1102" s="421" customFormat="1" ht="18.75" customHeight="1" spans="1:22">
      <c r="A1102" s="453" t="s">
        <v>2019</v>
      </c>
      <c r="B1102" s="416" t="s">
        <v>2020</v>
      </c>
      <c r="C1102" s="416"/>
      <c r="D1102" s="454">
        <v>0</v>
      </c>
      <c r="E1102" s="455"/>
      <c r="F1102" s="449"/>
      <c r="G1102" s="450"/>
      <c r="H1102" s="450"/>
      <c r="I1102" s="450"/>
      <c r="J1102" s="450"/>
      <c r="K1102" s="450"/>
      <c r="L1102" s="450"/>
      <c r="M1102" s="450"/>
      <c r="V1102" s="423" t="e">
        <f>#REF!+D1102</f>
        <v>#REF!</v>
      </c>
    </row>
    <row r="1103" s="420" customFormat="1" ht="18.75" customHeight="1" spans="1:22">
      <c r="A1103" s="445" t="s">
        <v>2021</v>
      </c>
      <c r="B1103" s="452" t="s">
        <v>2022</v>
      </c>
      <c r="C1103" s="452"/>
      <c r="D1103" s="447">
        <v>0</v>
      </c>
      <c r="E1103" s="448"/>
      <c r="F1103" s="449"/>
      <c r="G1103" s="450"/>
      <c r="H1103" s="450"/>
      <c r="I1103" s="450"/>
      <c r="J1103" s="450"/>
      <c r="K1103" s="450"/>
      <c r="L1103" s="450"/>
      <c r="M1103" s="450"/>
      <c r="N1103" s="421"/>
      <c r="O1103" s="421"/>
      <c r="P1103" s="421"/>
      <c r="Q1103" s="421"/>
      <c r="V1103" s="456" t="e">
        <f>#REF!+D1103</f>
        <v>#REF!</v>
      </c>
    </row>
    <row r="1104" s="420" customFormat="1" ht="18.75" customHeight="1" spans="1:22">
      <c r="A1104" s="445" t="s">
        <v>2023</v>
      </c>
      <c r="B1104" s="451" t="s">
        <v>2024</v>
      </c>
      <c r="C1104" s="451"/>
      <c r="D1104" s="447">
        <v>0</v>
      </c>
      <c r="E1104" s="448"/>
      <c r="F1104" s="449"/>
      <c r="G1104" s="450"/>
      <c r="H1104" s="450"/>
      <c r="I1104" s="450"/>
      <c r="J1104" s="450"/>
      <c r="K1104" s="450"/>
      <c r="L1104" s="450"/>
      <c r="M1104" s="450"/>
      <c r="N1104" s="421"/>
      <c r="O1104" s="421"/>
      <c r="P1104" s="421"/>
      <c r="Q1104" s="421"/>
      <c r="V1104" s="456" t="e">
        <f>#REF!+D1104</f>
        <v>#REF!</v>
      </c>
    </row>
    <row r="1105" s="421" customFormat="1" ht="18.75" customHeight="1" spans="1:22">
      <c r="A1105" s="453" t="s">
        <v>2025</v>
      </c>
      <c r="B1105" s="416" t="s">
        <v>2026</v>
      </c>
      <c r="C1105" s="416"/>
      <c r="D1105" s="454">
        <v>0</v>
      </c>
      <c r="E1105" s="455"/>
      <c r="F1105" s="449"/>
      <c r="G1105" s="450"/>
      <c r="H1105" s="450"/>
      <c r="I1105" s="450"/>
      <c r="J1105" s="450"/>
      <c r="K1105" s="450"/>
      <c r="L1105" s="450"/>
      <c r="M1105" s="450"/>
      <c r="V1105" s="423" t="e">
        <f>#REF!+D1105</f>
        <v>#REF!</v>
      </c>
    </row>
    <row r="1106" s="420" customFormat="1" ht="18.75" customHeight="1" spans="1:22">
      <c r="A1106" s="445" t="s">
        <v>2027</v>
      </c>
      <c r="B1106" s="452" t="s">
        <v>2028</v>
      </c>
      <c r="C1106" s="452"/>
      <c r="D1106" s="447">
        <v>0</v>
      </c>
      <c r="E1106" s="448"/>
      <c r="F1106" s="449"/>
      <c r="G1106" s="450"/>
      <c r="H1106" s="450"/>
      <c r="I1106" s="450"/>
      <c r="J1106" s="450"/>
      <c r="K1106" s="450"/>
      <c r="L1106" s="450"/>
      <c r="M1106" s="450"/>
      <c r="N1106" s="421"/>
      <c r="O1106" s="421"/>
      <c r="P1106" s="421"/>
      <c r="Q1106" s="421"/>
      <c r="V1106" s="456" t="e">
        <f>#REF!+D1106</f>
        <v>#REF!</v>
      </c>
    </row>
    <row r="1107" s="421" customFormat="1" ht="18.75" customHeight="1" spans="1:22">
      <c r="A1107" s="453" t="s">
        <v>2029</v>
      </c>
      <c r="B1107" s="416" t="s">
        <v>2030</v>
      </c>
      <c r="C1107" s="416"/>
      <c r="D1107" s="454">
        <v>0</v>
      </c>
      <c r="E1107" s="455"/>
      <c r="F1107" s="449"/>
      <c r="G1107" s="450"/>
      <c r="H1107" s="450"/>
      <c r="I1107" s="450"/>
      <c r="J1107" s="450"/>
      <c r="K1107" s="450"/>
      <c r="L1107" s="450"/>
      <c r="M1107" s="450"/>
      <c r="V1107" s="423" t="e">
        <f>#REF!+D1107</f>
        <v>#REF!</v>
      </c>
    </row>
    <row r="1108" s="421" customFormat="1" ht="18.75" customHeight="1" spans="1:22">
      <c r="A1108" s="453" t="s">
        <v>2031</v>
      </c>
      <c r="B1108" s="416" t="s">
        <v>2032</v>
      </c>
      <c r="C1108" s="416"/>
      <c r="D1108" s="454">
        <v>0</v>
      </c>
      <c r="E1108" s="455"/>
      <c r="F1108" s="449"/>
      <c r="G1108" s="450"/>
      <c r="H1108" s="450"/>
      <c r="I1108" s="450"/>
      <c r="J1108" s="450"/>
      <c r="K1108" s="450"/>
      <c r="L1108" s="450"/>
      <c r="M1108" s="450"/>
      <c r="V1108" s="423" t="e">
        <f>#REF!+D1108</f>
        <v>#REF!</v>
      </c>
    </row>
    <row r="1109" s="421" customFormat="1" ht="18.75" customHeight="1" spans="1:22">
      <c r="A1109" s="453" t="s">
        <v>2033</v>
      </c>
      <c r="B1109" s="416" t="s">
        <v>2034</v>
      </c>
      <c r="C1109" s="416"/>
      <c r="D1109" s="454">
        <v>0</v>
      </c>
      <c r="E1109" s="455"/>
      <c r="F1109" s="449"/>
      <c r="G1109" s="450"/>
      <c r="H1109" s="450"/>
      <c r="I1109" s="450"/>
      <c r="J1109" s="450"/>
      <c r="K1109" s="450"/>
      <c r="L1109" s="450"/>
      <c r="M1109" s="450"/>
      <c r="V1109" s="423" t="e">
        <f>#REF!+D1109</f>
        <v>#REF!</v>
      </c>
    </row>
    <row r="1110" s="421" customFormat="1" ht="18.75" customHeight="1" spans="1:22">
      <c r="A1110" s="453" t="s">
        <v>2035</v>
      </c>
      <c r="B1110" s="416" t="s">
        <v>2036</v>
      </c>
      <c r="C1110" s="416"/>
      <c r="D1110" s="454">
        <v>0</v>
      </c>
      <c r="E1110" s="455"/>
      <c r="F1110" s="449"/>
      <c r="G1110" s="450"/>
      <c r="H1110" s="450"/>
      <c r="I1110" s="450"/>
      <c r="J1110" s="450"/>
      <c r="K1110" s="450"/>
      <c r="L1110" s="450"/>
      <c r="M1110" s="450"/>
      <c r="V1110" s="423" t="e">
        <f>#REF!+D1110</f>
        <v>#REF!</v>
      </c>
    </row>
    <row r="1111" s="420" customFormat="1" ht="18.75" customHeight="1" spans="1:22">
      <c r="A1111" s="445" t="s">
        <v>2037</v>
      </c>
      <c r="B1111" s="452" t="s">
        <v>2038</v>
      </c>
      <c r="C1111" s="452"/>
      <c r="D1111" s="447">
        <v>0</v>
      </c>
      <c r="E1111" s="448"/>
      <c r="F1111" s="449"/>
      <c r="G1111" s="450"/>
      <c r="H1111" s="450"/>
      <c r="I1111" s="450"/>
      <c r="J1111" s="450"/>
      <c r="K1111" s="450"/>
      <c r="L1111" s="450"/>
      <c r="M1111" s="450"/>
      <c r="N1111" s="421"/>
      <c r="O1111" s="421"/>
      <c r="P1111" s="421"/>
      <c r="Q1111" s="421"/>
      <c r="V1111" s="456" t="e">
        <f>#REF!+D1111</f>
        <v>#REF!</v>
      </c>
    </row>
    <row r="1112" s="421" customFormat="1" ht="18.75" customHeight="1" spans="1:22">
      <c r="A1112" s="453" t="s">
        <v>2039</v>
      </c>
      <c r="B1112" s="416" t="s">
        <v>95</v>
      </c>
      <c r="C1112" s="416"/>
      <c r="D1112" s="454">
        <v>0</v>
      </c>
      <c r="E1112" s="455"/>
      <c r="F1112" s="449"/>
      <c r="G1112" s="450"/>
      <c r="H1112" s="450"/>
      <c r="I1112" s="450"/>
      <c r="J1112" s="450"/>
      <c r="K1112" s="450"/>
      <c r="L1112" s="450"/>
      <c r="M1112" s="450"/>
      <c r="V1112" s="423" t="e">
        <f>#REF!+D1112</f>
        <v>#REF!</v>
      </c>
    </row>
    <row r="1113" s="421" customFormat="1" ht="18.75" customHeight="1" spans="1:22">
      <c r="A1113" s="453" t="s">
        <v>2040</v>
      </c>
      <c r="B1113" s="416" t="s">
        <v>97</v>
      </c>
      <c r="C1113" s="416"/>
      <c r="D1113" s="454">
        <v>0</v>
      </c>
      <c r="E1113" s="455"/>
      <c r="F1113" s="449"/>
      <c r="G1113" s="450"/>
      <c r="H1113" s="450"/>
      <c r="I1113" s="450"/>
      <c r="J1113" s="450"/>
      <c r="K1113" s="450"/>
      <c r="L1113" s="450"/>
      <c r="M1113" s="450"/>
      <c r="V1113" s="423" t="e">
        <f>#REF!+D1113</f>
        <v>#REF!</v>
      </c>
    </row>
    <row r="1114" s="421" customFormat="1" ht="18.75" customHeight="1" spans="1:22">
      <c r="A1114" s="453" t="s">
        <v>2041</v>
      </c>
      <c r="B1114" s="416" t="s">
        <v>99</v>
      </c>
      <c r="C1114" s="416"/>
      <c r="D1114" s="454">
        <v>0</v>
      </c>
      <c r="E1114" s="455"/>
      <c r="F1114" s="449"/>
      <c r="G1114" s="450"/>
      <c r="H1114" s="450"/>
      <c r="I1114" s="450"/>
      <c r="J1114" s="450"/>
      <c r="K1114" s="450"/>
      <c r="L1114" s="450"/>
      <c r="M1114" s="450"/>
      <c r="V1114" s="423" t="e">
        <f>#REF!+D1114</f>
        <v>#REF!</v>
      </c>
    </row>
    <row r="1115" s="421" customFormat="1" ht="18.75" customHeight="1" spans="1:22">
      <c r="A1115" s="453" t="s">
        <v>2042</v>
      </c>
      <c r="B1115" s="416" t="s">
        <v>2043</v>
      </c>
      <c r="C1115" s="416"/>
      <c r="D1115" s="454">
        <v>0</v>
      </c>
      <c r="E1115" s="455"/>
      <c r="F1115" s="449"/>
      <c r="G1115" s="450"/>
      <c r="H1115" s="450"/>
      <c r="I1115" s="450"/>
      <c r="J1115" s="450"/>
      <c r="K1115" s="450"/>
      <c r="L1115" s="450"/>
      <c r="M1115" s="450"/>
      <c r="V1115" s="423" t="e">
        <f>#REF!+D1115</f>
        <v>#REF!</v>
      </c>
    </row>
    <row r="1116" s="421" customFormat="1" ht="18.75" customHeight="1" spans="1:22">
      <c r="A1116" s="453" t="s">
        <v>2044</v>
      </c>
      <c r="B1116" s="416" t="s">
        <v>2045</v>
      </c>
      <c r="C1116" s="416" t="s">
        <v>2827</v>
      </c>
      <c r="D1116" s="454">
        <v>0</v>
      </c>
      <c r="E1116" s="455"/>
      <c r="F1116" s="449"/>
      <c r="G1116" s="450"/>
      <c r="H1116" s="450"/>
      <c r="I1116" s="450"/>
      <c r="J1116" s="450"/>
      <c r="K1116" s="450"/>
      <c r="L1116" s="450"/>
      <c r="M1116" s="450"/>
      <c r="V1116" s="423" t="e">
        <f>#REF!+D1116</f>
        <v>#REF!</v>
      </c>
    </row>
    <row r="1117" s="421" customFormat="1" ht="18.75" customHeight="1" spans="1:22">
      <c r="A1117" s="453" t="s">
        <v>2046</v>
      </c>
      <c r="B1117" s="416" t="s">
        <v>95</v>
      </c>
      <c r="C1117" s="416"/>
      <c r="D1117" s="454">
        <v>0</v>
      </c>
      <c r="E1117" s="455"/>
      <c r="F1117" s="449"/>
      <c r="G1117" s="450"/>
      <c r="H1117" s="450"/>
      <c r="I1117" s="450"/>
      <c r="J1117" s="450"/>
      <c r="K1117" s="450"/>
      <c r="L1117" s="450"/>
      <c r="M1117" s="450"/>
      <c r="V1117" s="423" t="e">
        <f>#REF!+D1117</f>
        <v>#REF!</v>
      </c>
    </row>
    <row r="1118" s="421" customFormat="1" ht="18.75" customHeight="1" spans="1:22">
      <c r="A1118" s="453" t="s">
        <v>2047</v>
      </c>
      <c r="B1118" s="416" t="s">
        <v>97</v>
      </c>
      <c r="C1118" s="416"/>
      <c r="D1118" s="454">
        <v>0</v>
      </c>
      <c r="E1118" s="455"/>
      <c r="F1118" s="449"/>
      <c r="G1118" s="450"/>
      <c r="H1118" s="450"/>
      <c r="I1118" s="450"/>
      <c r="J1118" s="450"/>
      <c r="K1118" s="450"/>
      <c r="L1118" s="450"/>
      <c r="M1118" s="450"/>
      <c r="V1118" s="423" t="e">
        <f>#REF!+D1118</f>
        <v>#REF!</v>
      </c>
    </row>
    <row r="1119" s="420" customFormat="1" ht="18.75" customHeight="1" spans="1:22">
      <c r="A1119" s="445" t="s">
        <v>2048</v>
      </c>
      <c r="B1119" s="452" t="s">
        <v>99</v>
      </c>
      <c r="C1119" s="452"/>
      <c r="D1119" s="447">
        <v>0</v>
      </c>
      <c r="E1119" s="448"/>
      <c r="F1119" s="449"/>
      <c r="G1119" s="450"/>
      <c r="H1119" s="450"/>
      <c r="I1119" s="450"/>
      <c r="J1119" s="450"/>
      <c r="K1119" s="450"/>
      <c r="L1119" s="450"/>
      <c r="M1119" s="450"/>
      <c r="N1119" s="421"/>
      <c r="O1119" s="421"/>
      <c r="P1119" s="421"/>
      <c r="Q1119" s="421"/>
      <c r="V1119" s="456" t="e">
        <f>#REF!+D1119</f>
        <v>#REF!</v>
      </c>
    </row>
    <row r="1120" s="421" customFormat="1" ht="18.75" customHeight="1" spans="1:22">
      <c r="A1120" s="453" t="s">
        <v>2049</v>
      </c>
      <c r="B1120" s="416" t="s">
        <v>2050</v>
      </c>
      <c r="C1120" s="416"/>
      <c r="D1120" s="454">
        <v>0</v>
      </c>
      <c r="E1120" s="455"/>
      <c r="F1120" s="449"/>
      <c r="G1120" s="450"/>
      <c r="H1120" s="450"/>
      <c r="I1120" s="450"/>
      <c r="J1120" s="450"/>
      <c r="K1120" s="450"/>
      <c r="L1120" s="450"/>
      <c r="M1120" s="450"/>
      <c r="V1120" s="423" t="e">
        <f>#REF!+D1120</f>
        <v>#REF!</v>
      </c>
    </row>
    <row r="1121" s="421" customFormat="1" ht="18.75" customHeight="1" spans="1:22">
      <c r="A1121" s="453" t="s">
        <v>2051</v>
      </c>
      <c r="B1121" s="416" t="s">
        <v>2052</v>
      </c>
      <c r="C1121" s="416"/>
      <c r="D1121" s="454">
        <v>0</v>
      </c>
      <c r="E1121" s="455"/>
      <c r="F1121" s="449"/>
      <c r="G1121" s="450"/>
      <c r="H1121" s="450"/>
      <c r="I1121" s="450"/>
      <c r="J1121" s="450"/>
      <c r="K1121" s="450"/>
      <c r="L1121" s="450"/>
      <c r="M1121" s="450"/>
      <c r="V1121" s="423" t="e">
        <f>#REF!+D1121</f>
        <v>#REF!</v>
      </c>
    </row>
    <row r="1122" s="421" customFormat="1" ht="18.75" customHeight="1" spans="1:22">
      <c r="A1122" s="453" t="s">
        <v>2053</v>
      </c>
      <c r="B1122" s="416" t="s">
        <v>2054</v>
      </c>
      <c r="C1122" s="416"/>
      <c r="D1122" s="454">
        <v>0</v>
      </c>
      <c r="E1122" s="455"/>
      <c r="F1122" s="449"/>
      <c r="G1122" s="450"/>
      <c r="H1122" s="450"/>
      <c r="I1122" s="450"/>
      <c r="J1122" s="450"/>
      <c r="K1122" s="450"/>
      <c r="L1122" s="450"/>
      <c r="M1122" s="450"/>
      <c r="V1122" s="423" t="e">
        <f>#REF!+D1122</f>
        <v>#REF!</v>
      </c>
    </row>
    <row r="1123" s="421" customFormat="1" ht="18.75" customHeight="1" spans="1:22">
      <c r="A1123" s="453" t="s">
        <v>2055</v>
      </c>
      <c r="B1123" s="416" t="s">
        <v>2056</v>
      </c>
      <c r="C1123" s="416"/>
      <c r="D1123" s="454">
        <v>0</v>
      </c>
      <c r="E1123" s="455"/>
      <c r="F1123" s="449"/>
      <c r="G1123" s="450"/>
      <c r="H1123" s="450"/>
      <c r="I1123" s="450"/>
      <c r="J1123" s="450"/>
      <c r="K1123" s="450"/>
      <c r="L1123" s="450"/>
      <c r="M1123" s="450"/>
      <c r="V1123" s="423" t="e">
        <f>#REF!+D1123</f>
        <v>#REF!</v>
      </c>
    </row>
    <row r="1124" s="421" customFormat="1" ht="18.75" customHeight="1" spans="1:22">
      <c r="A1124" s="453" t="s">
        <v>2057</v>
      </c>
      <c r="B1124" s="416" t="s">
        <v>2058</v>
      </c>
      <c r="C1124" s="416"/>
      <c r="D1124" s="454">
        <v>0</v>
      </c>
      <c r="E1124" s="455"/>
      <c r="F1124" s="449"/>
      <c r="G1124" s="450"/>
      <c r="H1124" s="450"/>
      <c r="I1124" s="450"/>
      <c r="J1124" s="450"/>
      <c r="K1124" s="450"/>
      <c r="L1124" s="450"/>
      <c r="M1124" s="450"/>
      <c r="V1124" s="423" t="e">
        <f>#REF!+D1124</f>
        <v>#REF!</v>
      </c>
    </row>
    <row r="1125" s="420" customFormat="1" ht="18.75" customHeight="1" spans="1:22">
      <c r="A1125" s="445" t="s">
        <v>2059</v>
      </c>
      <c r="B1125" s="451" t="s">
        <v>2060</v>
      </c>
      <c r="C1125" s="451"/>
      <c r="D1125" s="447">
        <v>0</v>
      </c>
      <c r="E1125" s="448"/>
      <c r="F1125" s="449"/>
      <c r="G1125" s="450"/>
      <c r="H1125" s="450"/>
      <c r="I1125" s="450"/>
      <c r="J1125" s="450"/>
      <c r="K1125" s="450"/>
      <c r="L1125" s="450"/>
      <c r="M1125" s="450"/>
      <c r="N1125" s="421"/>
      <c r="O1125" s="421"/>
      <c r="P1125" s="421"/>
      <c r="Q1125" s="421"/>
      <c r="V1125" s="456" t="e">
        <f>#REF!+D1125</f>
        <v>#REF!</v>
      </c>
    </row>
    <row r="1126" s="420" customFormat="1" ht="18.75" customHeight="1" spans="1:22">
      <c r="A1126" s="445" t="s">
        <v>2061</v>
      </c>
      <c r="B1126" s="452" t="s">
        <v>2062</v>
      </c>
      <c r="C1126" s="452"/>
      <c r="D1126" s="447">
        <v>0</v>
      </c>
      <c r="E1126" s="448"/>
      <c r="F1126" s="449"/>
      <c r="G1126" s="450"/>
      <c r="H1126" s="450"/>
      <c r="I1126" s="450"/>
      <c r="J1126" s="450"/>
      <c r="K1126" s="450"/>
      <c r="L1126" s="450"/>
      <c r="M1126" s="450"/>
      <c r="N1126" s="421"/>
      <c r="O1126" s="421"/>
      <c r="P1126" s="421"/>
      <c r="Q1126" s="421"/>
      <c r="V1126" s="456" t="e">
        <f>#REF!+D1126</f>
        <v>#REF!</v>
      </c>
    </row>
    <row r="1127" s="421" customFormat="1" ht="18.75" customHeight="1" spans="1:22">
      <c r="A1127" s="453" t="s">
        <v>2063</v>
      </c>
      <c r="B1127" s="416" t="s">
        <v>1918</v>
      </c>
      <c r="C1127" s="416"/>
      <c r="D1127" s="454">
        <v>0</v>
      </c>
      <c r="E1127" s="455"/>
      <c r="F1127" s="449"/>
      <c r="G1127" s="450"/>
      <c r="H1127" s="450"/>
      <c r="I1127" s="450"/>
      <c r="J1127" s="450"/>
      <c r="K1127" s="450"/>
      <c r="L1127" s="450"/>
      <c r="M1127" s="450"/>
      <c r="V1127" s="423" t="e">
        <f>#REF!+D1127</f>
        <v>#REF!</v>
      </c>
    </row>
    <row r="1128" s="421" customFormat="1" ht="18.75" customHeight="1" spans="1:22">
      <c r="A1128" s="453" t="s">
        <v>2064</v>
      </c>
      <c r="B1128" s="416" t="s">
        <v>2065</v>
      </c>
      <c r="C1128" s="416"/>
      <c r="D1128" s="454">
        <v>0</v>
      </c>
      <c r="E1128" s="455"/>
      <c r="F1128" s="449"/>
      <c r="G1128" s="450"/>
      <c r="H1128" s="450"/>
      <c r="I1128" s="450"/>
      <c r="J1128" s="450"/>
      <c r="K1128" s="450"/>
      <c r="L1128" s="450"/>
      <c r="M1128" s="450"/>
      <c r="V1128" s="423" t="e">
        <f>#REF!+D1128</f>
        <v>#REF!</v>
      </c>
    </row>
    <row r="1129" s="421" customFormat="1" ht="18.75" customHeight="1" spans="1:22">
      <c r="A1129" s="453" t="s">
        <v>2066</v>
      </c>
      <c r="B1129" s="416" t="s">
        <v>2067</v>
      </c>
      <c r="C1129" s="416" t="s">
        <v>2827</v>
      </c>
      <c r="D1129" s="454">
        <v>0</v>
      </c>
      <c r="E1129" s="455"/>
      <c r="F1129" s="449"/>
      <c r="G1129" s="450"/>
      <c r="H1129" s="450"/>
      <c r="I1129" s="450"/>
      <c r="J1129" s="450"/>
      <c r="K1129" s="450"/>
      <c r="L1129" s="450"/>
      <c r="M1129" s="450"/>
      <c r="V1129" s="423" t="e">
        <f>#REF!+D1129</f>
        <v>#REF!</v>
      </c>
    </row>
    <row r="1130" s="421" customFormat="1" ht="18.75" customHeight="1" spans="1:22">
      <c r="A1130" s="453" t="s">
        <v>2083</v>
      </c>
      <c r="B1130" s="416" t="s">
        <v>2084</v>
      </c>
      <c r="C1130" s="416"/>
      <c r="D1130" s="454">
        <v>0</v>
      </c>
      <c r="E1130" s="455"/>
      <c r="F1130" s="449"/>
      <c r="G1130" s="450"/>
      <c r="H1130" s="450"/>
      <c r="I1130" s="450"/>
      <c r="J1130" s="450"/>
      <c r="K1130" s="450"/>
      <c r="L1130" s="450"/>
      <c r="M1130" s="450"/>
      <c r="V1130" s="423" t="e">
        <f>#REF!+D1130</f>
        <v>#REF!</v>
      </c>
    </row>
    <row r="1131" s="421" customFormat="1" ht="18.75" customHeight="1" spans="1:22">
      <c r="A1131" s="453" t="s">
        <v>2085</v>
      </c>
      <c r="B1131" s="416" t="s">
        <v>95</v>
      </c>
      <c r="C1131" s="416"/>
      <c r="D1131" s="454">
        <v>0</v>
      </c>
      <c r="E1131" s="455"/>
      <c r="F1131" s="449"/>
      <c r="G1131" s="450"/>
      <c r="H1131" s="450"/>
      <c r="I1131" s="450"/>
      <c r="J1131" s="450"/>
      <c r="K1131" s="450"/>
      <c r="L1131" s="450"/>
      <c r="M1131" s="450"/>
      <c r="V1131" s="423" t="e">
        <f>#REF!+D1131</f>
        <v>#REF!</v>
      </c>
    </row>
    <row r="1132" s="421" customFormat="1" ht="18.75" customHeight="1" spans="1:22">
      <c r="A1132" s="453" t="s">
        <v>2086</v>
      </c>
      <c r="B1132" s="416" t="s">
        <v>97</v>
      </c>
      <c r="C1132" s="416"/>
      <c r="D1132" s="454">
        <v>0</v>
      </c>
      <c r="E1132" s="455"/>
      <c r="F1132" s="449"/>
      <c r="G1132" s="450"/>
      <c r="H1132" s="450"/>
      <c r="I1132" s="450"/>
      <c r="J1132" s="450"/>
      <c r="K1132" s="450"/>
      <c r="L1132" s="450"/>
      <c r="M1132" s="450"/>
      <c r="V1132" s="423" t="e">
        <f>#REF!+D1132</f>
        <v>#REF!</v>
      </c>
    </row>
    <row r="1133" s="421" customFormat="1" ht="18.75" customHeight="1" spans="1:22">
      <c r="A1133" s="453" t="s">
        <v>2087</v>
      </c>
      <c r="B1133" s="416" t="s">
        <v>99</v>
      </c>
      <c r="C1133" s="416"/>
      <c r="D1133" s="454">
        <v>0</v>
      </c>
      <c r="E1133" s="455"/>
      <c r="F1133" s="449"/>
      <c r="G1133" s="450"/>
      <c r="H1133" s="450"/>
      <c r="I1133" s="450"/>
      <c r="J1133" s="450"/>
      <c r="K1133" s="450"/>
      <c r="L1133" s="450"/>
      <c r="M1133" s="450"/>
      <c r="V1133" s="423" t="e">
        <f>#REF!+D1133</f>
        <v>#REF!</v>
      </c>
    </row>
    <row r="1134" s="420" customFormat="1" ht="18.75" customHeight="1" spans="1:22">
      <c r="A1134" s="445" t="s">
        <v>2088</v>
      </c>
      <c r="B1134" s="452" t="s">
        <v>2089</v>
      </c>
      <c r="C1134" s="452"/>
      <c r="D1134" s="447">
        <v>0</v>
      </c>
      <c r="E1134" s="448"/>
      <c r="F1134" s="449"/>
      <c r="G1134" s="450"/>
      <c r="H1134" s="450"/>
      <c r="I1134" s="450"/>
      <c r="J1134" s="450"/>
      <c r="K1134" s="450"/>
      <c r="L1134" s="450"/>
      <c r="M1134" s="450"/>
      <c r="N1134" s="421"/>
      <c r="O1134" s="421"/>
      <c r="P1134" s="421"/>
      <c r="Q1134" s="421"/>
      <c r="V1134" s="456" t="e">
        <f>#REF!+D1134</f>
        <v>#REF!</v>
      </c>
    </row>
    <row r="1135" s="421" customFormat="1" ht="18.75" customHeight="1" spans="1:22">
      <c r="A1135" s="453" t="s">
        <v>2090</v>
      </c>
      <c r="B1135" s="416" t="s">
        <v>2091</v>
      </c>
      <c r="C1135" s="416"/>
      <c r="D1135" s="454">
        <v>0</v>
      </c>
      <c r="E1135" s="455"/>
      <c r="F1135" s="449"/>
      <c r="G1135" s="450"/>
      <c r="H1135" s="450"/>
      <c r="I1135" s="450"/>
      <c r="J1135" s="450"/>
      <c r="K1135" s="450"/>
      <c r="L1135" s="450"/>
      <c r="M1135" s="450"/>
      <c r="V1135" s="423" t="e">
        <f>#REF!+D1135</f>
        <v>#REF!</v>
      </c>
    </row>
    <row r="1136" s="421" customFormat="1" ht="18.75" customHeight="1" spans="1:22">
      <c r="A1136" s="453" t="s">
        <v>2092</v>
      </c>
      <c r="B1136" s="416" t="s">
        <v>2093</v>
      </c>
      <c r="C1136" s="416"/>
      <c r="D1136" s="454">
        <v>0</v>
      </c>
      <c r="E1136" s="455"/>
      <c r="F1136" s="449"/>
      <c r="G1136" s="450"/>
      <c r="H1136" s="450"/>
      <c r="I1136" s="450"/>
      <c r="J1136" s="450"/>
      <c r="K1136" s="450"/>
      <c r="L1136" s="450"/>
      <c r="M1136" s="450"/>
      <c r="V1136" s="423" t="e">
        <f>#REF!+D1136</f>
        <v>#REF!</v>
      </c>
    </row>
    <row r="1137" s="421" customFormat="1" ht="18.75" customHeight="1" spans="1:22">
      <c r="A1137" s="453" t="s">
        <v>2094</v>
      </c>
      <c r="B1137" s="416" t="s">
        <v>2095</v>
      </c>
      <c r="C1137" s="416"/>
      <c r="D1137" s="454">
        <v>6635</v>
      </c>
      <c r="E1137" s="455"/>
      <c r="F1137" s="449"/>
      <c r="G1137" s="450"/>
      <c r="H1137" s="450"/>
      <c r="I1137" s="450"/>
      <c r="J1137" s="450"/>
      <c r="K1137" s="450">
        <v>6635</v>
      </c>
      <c r="L1137" s="450"/>
      <c r="M1137" s="450"/>
      <c r="V1137" s="423" t="e">
        <f>#REF!+D1137</f>
        <v>#REF!</v>
      </c>
    </row>
    <row r="1138" s="420" customFormat="1" ht="18.75" customHeight="1" spans="1:22">
      <c r="A1138" s="445" t="s">
        <v>2096</v>
      </c>
      <c r="B1138" s="452" t="s">
        <v>95</v>
      </c>
      <c r="C1138" s="452"/>
      <c r="D1138" s="447">
        <v>0</v>
      </c>
      <c r="E1138" s="448"/>
      <c r="F1138" s="449"/>
      <c r="G1138" s="450"/>
      <c r="H1138" s="450"/>
      <c r="I1138" s="450"/>
      <c r="J1138" s="450"/>
      <c r="K1138" s="450"/>
      <c r="L1138" s="450"/>
      <c r="M1138" s="450"/>
      <c r="N1138" s="421"/>
      <c r="O1138" s="421"/>
      <c r="P1138" s="421"/>
      <c r="Q1138" s="421"/>
      <c r="V1138" s="456" t="e">
        <f>#REF!+D1138</f>
        <v>#REF!</v>
      </c>
    </row>
    <row r="1139" s="420" customFormat="1" ht="18.75" customHeight="1" spans="1:22">
      <c r="A1139" s="445" t="s">
        <v>2097</v>
      </c>
      <c r="B1139" s="451" t="s">
        <v>97</v>
      </c>
      <c r="C1139" s="451"/>
      <c r="D1139" s="447">
        <v>0</v>
      </c>
      <c r="E1139" s="448"/>
      <c r="F1139" s="449"/>
      <c r="G1139" s="450"/>
      <c r="H1139" s="450"/>
      <c r="I1139" s="450"/>
      <c r="J1139" s="450"/>
      <c r="K1139" s="450"/>
      <c r="L1139" s="450"/>
      <c r="M1139" s="450"/>
      <c r="N1139" s="421"/>
      <c r="O1139" s="421"/>
      <c r="P1139" s="421"/>
      <c r="Q1139" s="421"/>
      <c r="V1139" s="456" t="e">
        <f>#REF!+D1139</f>
        <v>#REF!</v>
      </c>
    </row>
    <row r="1140" s="420" customFormat="1" ht="18.75" customHeight="1" spans="1:22">
      <c r="A1140" s="445" t="s">
        <v>2098</v>
      </c>
      <c r="B1140" s="452" t="s">
        <v>99</v>
      </c>
      <c r="C1140" s="452"/>
      <c r="D1140" s="447">
        <v>0</v>
      </c>
      <c r="E1140" s="448"/>
      <c r="F1140" s="449"/>
      <c r="G1140" s="450"/>
      <c r="H1140" s="450"/>
      <c r="I1140" s="450"/>
      <c r="J1140" s="450"/>
      <c r="K1140" s="450"/>
      <c r="L1140" s="450"/>
      <c r="M1140" s="450"/>
      <c r="N1140" s="421"/>
      <c r="O1140" s="421"/>
      <c r="P1140" s="421"/>
      <c r="Q1140" s="421"/>
      <c r="V1140" s="456" t="e">
        <f>#REF!+D1140</f>
        <v>#REF!</v>
      </c>
    </row>
    <row r="1141" s="421" customFormat="1" ht="18.75" customHeight="1" spans="1:22">
      <c r="A1141" s="453" t="s">
        <v>2099</v>
      </c>
      <c r="B1141" s="416" t="s">
        <v>2100</v>
      </c>
      <c r="C1141" s="416"/>
      <c r="D1141" s="454">
        <v>0</v>
      </c>
      <c r="E1141" s="455"/>
      <c r="F1141" s="449"/>
      <c r="G1141" s="450"/>
      <c r="H1141" s="450"/>
      <c r="I1141" s="450"/>
      <c r="J1141" s="450"/>
      <c r="K1141" s="450"/>
      <c r="L1141" s="450"/>
      <c r="M1141" s="450"/>
      <c r="V1141" s="423" t="e">
        <f>#REF!+D1141</f>
        <v>#REF!</v>
      </c>
    </row>
    <row r="1142" s="421" customFormat="1" ht="18.75" customHeight="1" spans="1:22">
      <c r="A1142" s="453" t="s">
        <v>2101</v>
      </c>
      <c r="B1142" s="416" t="s">
        <v>2102</v>
      </c>
      <c r="C1142" s="416"/>
      <c r="D1142" s="454">
        <v>6635</v>
      </c>
      <c r="E1142" s="455"/>
      <c r="F1142" s="449"/>
      <c r="G1142" s="450"/>
      <c r="H1142" s="450"/>
      <c r="I1142" s="450"/>
      <c r="J1142" s="450"/>
      <c r="K1142" s="450">
        <v>6635</v>
      </c>
      <c r="L1142" s="450"/>
      <c r="M1142" s="450"/>
      <c r="V1142" s="423" t="e">
        <f>#REF!+D1142</f>
        <v>#REF!</v>
      </c>
    </row>
    <row r="1143" s="421" customFormat="1" ht="18.75" customHeight="1" spans="1:22">
      <c r="A1143" s="453" t="s">
        <v>2103</v>
      </c>
      <c r="B1143" s="416" t="s">
        <v>2104</v>
      </c>
      <c r="C1143" s="416"/>
      <c r="D1143" s="454">
        <v>0</v>
      </c>
      <c r="E1143" s="455"/>
      <c r="F1143" s="449"/>
      <c r="G1143" s="450"/>
      <c r="H1143" s="450"/>
      <c r="I1143" s="450"/>
      <c r="J1143" s="450"/>
      <c r="K1143" s="450"/>
      <c r="L1143" s="450"/>
      <c r="M1143" s="450"/>
      <c r="V1143" s="423" t="e">
        <f>#REF!+D1143</f>
        <v>#REF!</v>
      </c>
    </row>
    <row r="1144" s="420" customFormat="1" ht="18.75" customHeight="1" spans="1:22">
      <c r="A1144" s="445" t="s">
        <v>2117</v>
      </c>
      <c r="B1144" s="452" t="s">
        <v>2118</v>
      </c>
      <c r="C1144" s="452" t="s">
        <v>2988</v>
      </c>
      <c r="D1144" s="447">
        <v>0</v>
      </c>
      <c r="E1144" s="448"/>
      <c r="F1144" s="449"/>
      <c r="G1144" s="450"/>
      <c r="H1144" s="450"/>
      <c r="I1144" s="450"/>
      <c r="J1144" s="450"/>
      <c r="K1144" s="450"/>
      <c r="L1144" s="450"/>
      <c r="M1144" s="450"/>
      <c r="N1144" s="421"/>
      <c r="O1144" s="421"/>
      <c r="P1144" s="421"/>
      <c r="Q1144" s="421"/>
      <c r="V1144" s="456" t="e">
        <f>#REF!+D1144</f>
        <v>#REF!</v>
      </c>
    </row>
    <row r="1145" s="421" customFormat="1" ht="18.75" customHeight="1" spans="1:22">
      <c r="A1145" s="453" t="s">
        <v>2119</v>
      </c>
      <c r="B1145" s="416" t="s">
        <v>2120</v>
      </c>
      <c r="C1145" s="416"/>
      <c r="D1145" s="454">
        <v>0</v>
      </c>
      <c r="E1145" s="455"/>
      <c r="F1145" s="449"/>
      <c r="G1145" s="450"/>
      <c r="H1145" s="450"/>
      <c r="I1145" s="450"/>
      <c r="J1145" s="450"/>
      <c r="K1145" s="450"/>
      <c r="L1145" s="450"/>
      <c r="M1145" s="450"/>
      <c r="V1145" s="423" t="e">
        <f>#REF!+D1145</f>
        <v>#REF!</v>
      </c>
    </row>
    <row r="1146" s="421" customFormat="1" ht="18.75" customHeight="1" spans="1:22">
      <c r="A1146" s="453" t="s">
        <v>2123</v>
      </c>
      <c r="B1146" s="416" t="s">
        <v>2124</v>
      </c>
      <c r="C1146" s="416"/>
      <c r="D1146" s="454">
        <v>0</v>
      </c>
      <c r="E1146" s="455"/>
      <c r="F1146" s="449"/>
      <c r="G1146" s="450"/>
      <c r="H1146" s="450"/>
      <c r="I1146" s="450"/>
      <c r="J1146" s="450"/>
      <c r="K1146" s="450"/>
      <c r="L1146" s="450"/>
      <c r="M1146" s="450"/>
      <c r="V1146" s="423" t="e">
        <f>#REF!+D1146</f>
        <v>#REF!</v>
      </c>
    </row>
    <row r="1147" s="420" customFormat="1" ht="18.75" customHeight="1" spans="1:22">
      <c r="A1147" s="445" t="s">
        <v>2125</v>
      </c>
      <c r="B1147" s="452" t="s">
        <v>2126</v>
      </c>
      <c r="C1147" s="452"/>
      <c r="D1147" s="447">
        <v>0</v>
      </c>
      <c r="E1147" s="448"/>
      <c r="F1147" s="449"/>
      <c r="G1147" s="450"/>
      <c r="H1147" s="450"/>
      <c r="I1147" s="450"/>
      <c r="J1147" s="450"/>
      <c r="K1147" s="450"/>
      <c r="L1147" s="450"/>
      <c r="M1147" s="450"/>
      <c r="N1147" s="421"/>
      <c r="O1147" s="421"/>
      <c r="P1147" s="421"/>
      <c r="Q1147" s="421"/>
      <c r="V1147" s="456" t="e">
        <f>#REF!+D1147</f>
        <v>#REF!</v>
      </c>
    </row>
    <row r="1148" s="421" customFormat="1" ht="18.75" customHeight="1" spans="1:22">
      <c r="A1148" s="453" t="s">
        <v>2127</v>
      </c>
      <c r="B1148" s="416" t="s">
        <v>2128</v>
      </c>
      <c r="C1148" s="416"/>
      <c r="D1148" s="454">
        <v>0</v>
      </c>
      <c r="E1148" s="455"/>
      <c r="F1148" s="449"/>
      <c r="G1148" s="450"/>
      <c r="H1148" s="450"/>
      <c r="I1148" s="450"/>
      <c r="J1148" s="450"/>
      <c r="K1148" s="450"/>
      <c r="L1148" s="450"/>
      <c r="M1148" s="450"/>
      <c r="V1148" s="423" t="e">
        <f>#REF!+D1148</f>
        <v>#REF!</v>
      </c>
    </row>
    <row r="1149" s="421" customFormat="1" ht="18.75" customHeight="1" spans="1:22">
      <c r="A1149" s="453" t="s">
        <v>2129</v>
      </c>
      <c r="B1149" s="416" t="s">
        <v>2118</v>
      </c>
      <c r="C1149" s="416" t="s">
        <v>2988</v>
      </c>
      <c r="D1149" s="454">
        <v>0</v>
      </c>
      <c r="E1149" s="455"/>
      <c r="F1149" s="449"/>
      <c r="G1149" s="450"/>
      <c r="H1149" s="450"/>
      <c r="I1149" s="450"/>
      <c r="J1149" s="450"/>
      <c r="K1149" s="450"/>
      <c r="L1149" s="450"/>
      <c r="M1149" s="450"/>
      <c r="V1149" s="423" t="e">
        <f>#REF!+D1149</f>
        <v>#REF!</v>
      </c>
    </row>
    <row r="1150" s="421" customFormat="1" ht="18.75" customHeight="1" spans="1:22">
      <c r="A1150" s="453" t="s">
        <v>2130</v>
      </c>
      <c r="B1150" s="416" t="s">
        <v>64</v>
      </c>
      <c r="C1150" s="416" t="s">
        <v>2989</v>
      </c>
      <c r="D1150" s="454">
        <v>72</v>
      </c>
      <c r="E1150" s="455"/>
      <c r="F1150" s="449"/>
      <c r="G1150" s="450"/>
      <c r="H1150" s="450"/>
      <c r="I1150" s="450"/>
      <c r="J1150" s="450"/>
      <c r="K1150" s="450">
        <v>72</v>
      </c>
      <c r="L1150" s="450"/>
      <c r="M1150" s="450"/>
      <c r="V1150" s="423" t="e">
        <f>#REF!+D1150</f>
        <v>#REF!</v>
      </c>
    </row>
    <row r="1151" s="421" customFormat="1" ht="18.75" customHeight="1" spans="1:22">
      <c r="A1151" s="453" t="s">
        <v>2131</v>
      </c>
      <c r="B1151" s="416" t="s">
        <v>2132</v>
      </c>
      <c r="C1151" s="416" t="s">
        <v>2990</v>
      </c>
      <c r="D1151" s="454">
        <v>0</v>
      </c>
      <c r="E1151" s="455"/>
      <c r="F1151" s="449"/>
      <c r="G1151" s="450"/>
      <c r="H1151" s="450"/>
      <c r="I1151" s="450"/>
      <c r="J1151" s="450"/>
      <c r="K1151" s="450"/>
      <c r="L1151" s="450"/>
      <c r="M1151" s="450"/>
      <c r="V1151" s="423" t="e">
        <f>#REF!+D1151</f>
        <v>#REF!</v>
      </c>
    </row>
    <row r="1152" s="421" customFormat="1" ht="18.75" customHeight="1" spans="1:22">
      <c r="A1152" s="453" t="s">
        <v>2133</v>
      </c>
      <c r="B1152" s="416" t="s">
        <v>95</v>
      </c>
      <c r="C1152" s="416"/>
      <c r="D1152" s="454">
        <v>0</v>
      </c>
      <c r="E1152" s="455"/>
      <c r="F1152" s="449"/>
      <c r="G1152" s="450"/>
      <c r="H1152" s="450"/>
      <c r="I1152" s="450"/>
      <c r="J1152" s="450"/>
      <c r="K1152" s="450"/>
      <c r="L1152" s="450"/>
      <c r="M1152" s="450"/>
      <c r="V1152" s="423" t="e">
        <f>#REF!+D1152</f>
        <v>#REF!</v>
      </c>
    </row>
    <row r="1153" s="421" customFormat="1" ht="18.75" customHeight="1" spans="1:22">
      <c r="A1153" s="453" t="s">
        <v>2134</v>
      </c>
      <c r="B1153" s="416" t="s">
        <v>97</v>
      </c>
      <c r="C1153" s="416"/>
      <c r="D1153" s="454">
        <v>0</v>
      </c>
      <c r="E1153" s="455"/>
      <c r="F1153" s="449"/>
      <c r="G1153" s="450"/>
      <c r="H1153" s="450"/>
      <c r="I1153" s="450"/>
      <c r="J1153" s="450"/>
      <c r="K1153" s="450"/>
      <c r="L1153" s="450"/>
      <c r="M1153" s="450"/>
      <c r="V1153" s="423" t="e">
        <f>#REF!+D1153</f>
        <v>#REF!</v>
      </c>
    </row>
    <row r="1154" s="421" customFormat="1" ht="18.75" customHeight="1" spans="1:22">
      <c r="A1154" s="453" t="s">
        <v>2135</v>
      </c>
      <c r="B1154" s="416" t="s">
        <v>99</v>
      </c>
      <c r="C1154" s="416"/>
      <c r="D1154" s="454">
        <v>0</v>
      </c>
      <c r="E1154" s="455"/>
      <c r="F1154" s="449"/>
      <c r="G1154" s="450"/>
      <c r="H1154" s="450"/>
      <c r="I1154" s="450"/>
      <c r="J1154" s="450"/>
      <c r="K1154" s="450"/>
      <c r="L1154" s="450"/>
      <c r="M1154" s="450"/>
      <c r="V1154" s="423" t="e">
        <f>#REF!+D1154</f>
        <v>#REF!</v>
      </c>
    </row>
    <row r="1155" s="420" customFormat="1" ht="18.75" customHeight="1" spans="1:22">
      <c r="A1155" s="445" t="s">
        <v>2136</v>
      </c>
      <c r="B1155" s="451" t="s">
        <v>2137</v>
      </c>
      <c r="C1155" s="451"/>
      <c r="D1155" s="447">
        <v>0</v>
      </c>
      <c r="E1155" s="448"/>
      <c r="F1155" s="449"/>
      <c r="G1155" s="450"/>
      <c r="H1155" s="450"/>
      <c r="I1155" s="450"/>
      <c r="J1155" s="450"/>
      <c r="K1155" s="450"/>
      <c r="L1155" s="450"/>
      <c r="M1155" s="450"/>
      <c r="N1155" s="421"/>
      <c r="O1155" s="421"/>
      <c r="P1155" s="421"/>
      <c r="Q1155" s="421"/>
      <c r="V1155" s="456" t="e">
        <f>#REF!+D1155</f>
        <v>#REF!</v>
      </c>
    </row>
    <row r="1156" s="421" customFormat="1" ht="18.75" customHeight="1" spans="1:22">
      <c r="A1156" s="453" t="s">
        <v>2138</v>
      </c>
      <c r="B1156" s="416" t="s">
        <v>2139</v>
      </c>
      <c r="C1156" s="416"/>
      <c r="D1156" s="454">
        <v>0</v>
      </c>
      <c r="E1156" s="455"/>
      <c r="F1156" s="449"/>
      <c r="G1156" s="450"/>
      <c r="H1156" s="450"/>
      <c r="I1156" s="450"/>
      <c r="J1156" s="450"/>
      <c r="K1156" s="450"/>
      <c r="L1156" s="450"/>
      <c r="M1156" s="450"/>
      <c r="V1156" s="423" t="e">
        <f>#REF!+D1156</f>
        <v>#REF!</v>
      </c>
    </row>
    <row r="1157" s="421" customFormat="1" ht="18.75" customHeight="1" spans="1:22">
      <c r="A1157" s="453" t="s">
        <v>2140</v>
      </c>
      <c r="B1157" s="416" t="s">
        <v>2141</v>
      </c>
      <c r="C1157" s="416"/>
      <c r="D1157" s="454">
        <v>0</v>
      </c>
      <c r="E1157" s="455"/>
      <c r="F1157" s="449"/>
      <c r="G1157" s="450"/>
      <c r="H1157" s="450"/>
      <c r="I1157" s="450"/>
      <c r="J1157" s="450"/>
      <c r="K1157" s="450"/>
      <c r="L1157" s="450"/>
      <c r="M1157" s="450"/>
      <c r="V1157" s="423" t="e">
        <f>#REF!+D1157</f>
        <v>#REF!</v>
      </c>
    </row>
    <row r="1158" s="421" customFormat="1" ht="18.75" customHeight="1" spans="1:22">
      <c r="A1158" s="453" t="s">
        <v>2142</v>
      </c>
      <c r="B1158" s="416" t="s">
        <v>2143</v>
      </c>
      <c r="C1158" s="416"/>
      <c r="D1158" s="454">
        <v>0</v>
      </c>
      <c r="E1158" s="455"/>
      <c r="F1158" s="449"/>
      <c r="G1158" s="450"/>
      <c r="H1158" s="450"/>
      <c r="I1158" s="450"/>
      <c r="J1158" s="450"/>
      <c r="K1158" s="450"/>
      <c r="L1158" s="450"/>
      <c r="M1158" s="450"/>
      <c r="V1158" s="423" t="e">
        <f>#REF!+D1158</f>
        <v>#REF!</v>
      </c>
    </row>
    <row r="1159" s="420" customFormat="1" ht="18.75" customHeight="1" spans="1:22">
      <c r="A1159" s="445" t="s">
        <v>2144</v>
      </c>
      <c r="B1159" s="452" t="s">
        <v>113</v>
      </c>
      <c r="C1159" s="452"/>
      <c r="D1159" s="447">
        <v>0</v>
      </c>
      <c r="E1159" s="448"/>
      <c r="F1159" s="449"/>
      <c r="G1159" s="450"/>
      <c r="H1159" s="450"/>
      <c r="I1159" s="450"/>
      <c r="J1159" s="450"/>
      <c r="K1159" s="450"/>
      <c r="L1159" s="450"/>
      <c r="M1159" s="450"/>
      <c r="N1159" s="421"/>
      <c r="O1159" s="421"/>
      <c r="P1159" s="421"/>
      <c r="Q1159" s="421"/>
      <c r="V1159" s="456" t="e">
        <f>#REF!+D1159</f>
        <v>#REF!</v>
      </c>
    </row>
    <row r="1160" s="420" customFormat="1" ht="18.75" customHeight="1" spans="1:22">
      <c r="A1160" s="445" t="s">
        <v>2145</v>
      </c>
      <c r="B1160" s="452" t="s">
        <v>2146</v>
      </c>
      <c r="C1160" s="452" t="s">
        <v>2990</v>
      </c>
      <c r="D1160" s="447">
        <v>0</v>
      </c>
      <c r="E1160" s="448"/>
      <c r="F1160" s="449"/>
      <c r="G1160" s="450"/>
      <c r="H1160" s="450"/>
      <c r="I1160" s="450"/>
      <c r="J1160" s="450"/>
      <c r="K1160" s="450"/>
      <c r="L1160" s="450"/>
      <c r="M1160" s="450"/>
      <c r="N1160" s="421"/>
      <c r="O1160" s="421"/>
      <c r="P1160" s="421"/>
      <c r="Q1160" s="421"/>
      <c r="V1160" s="456" t="e">
        <f>#REF!+D1160</f>
        <v>#REF!</v>
      </c>
    </row>
    <row r="1161" s="421" customFormat="1" ht="18.75" customHeight="1" spans="1:22">
      <c r="A1161" s="453" t="s">
        <v>2158</v>
      </c>
      <c r="B1161" s="416" t="s">
        <v>2159</v>
      </c>
      <c r="C1161" s="416" t="s">
        <v>2991</v>
      </c>
      <c r="D1161" s="454">
        <v>0</v>
      </c>
      <c r="E1161" s="455"/>
      <c r="F1161" s="449"/>
      <c r="G1161" s="450"/>
      <c r="H1161" s="450"/>
      <c r="I1161" s="450"/>
      <c r="J1161" s="450"/>
      <c r="K1161" s="450"/>
      <c r="L1161" s="450"/>
      <c r="M1161" s="450"/>
      <c r="V1161" s="423" t="e">
        <f>#REF!+D1161</f>
        <v>#REF!</v>
      </c>
    </row>
    <row r="1162" s="421" customFormat="1" ht="18.75" customHeight="1" spans="1:22">
      <c r="A1162" s="453" t="s">
        <v>2160</v>
      </c>
      <c r="B1162" s="416" t="s">
        <v>95</v>
      </c>
      <c r="C1162" s="416"/>
      <c r="D1162" s="454">
        <v>0</v>
      </c>
      <c r="E1162" s="455"/>
      <c r="F1162" s="449"/>
      <c r="G1162" s="450"/>
      <c r="H1162" s="450"/>
      <c r="I1162" s="450"/>
      <c r="J1162" s="450"/>
      <c r="K1162" s="450"/>
      <c r="L1162" s="450"/>
      <c r="M1162" s="450"/>
      <c r="V1162" s="423" t="e">
        <f>#REF!+D1162</f>
        <v>#REF!</v>
      </c>
    </row>
    <row r="1163" s="421" customFormat="1" ht="18.75" customHeight="1" spans="1:22">
      <c r="A1163" s="453" t="s">
        <v>2161</v>
      </c>
      <c r="B1163" s="416" t="s">
        <v>97</v>
      </c>
      <c r="C1163" s="416"/>
      <c r="D1163" s="454">
        <v>0</v>
      </c>
      <c r="E1163" s="455"/>
      <c r="F1163" s="449"/>
      <c r="G1163" s="450"/>
      <c r="H1163" s="450"/>
      <c r="I1163" s="450"/>
      <c r="J1163" s="450"/>
      <c r="K1163" s="450"/>
      <c r="L1163" s="450"/>
      <c r="M1163" s="450"/>
      <c r="V1163" s="423" t="e">
        <f>#REF!+D1163</f>
        <v>#REF!</v>
      </c>
    </row>
    <row r="1164" s="421" customFormat="1" ht="18.75" customHeight="1" spans="1:22">
      <c r="A1164" s="453" t="s">
        <v>2162</v>
      </c>
      <c r="B1164" s="416" t="s">
        <v>99</v>
      </c>
      <c r="C1164" s="416"/>
      <c r="D1164" s="454">
        <v>0</v>
      </c>
      <c r="E1164" s="455"/>
      <c r="F1164" s="449"/>
      <c r="G1164" s="450"/>
      <c r="H1164" s="450"/>
      <c r="I1164" s="450"/>
      <c r="J1164" s="450"/>
      <c r="K1164" s="450"/>
      <c r="L1164" s="450"/>
      <c r="M1164" s="450"/>
      <c r="V1164" s="423" t="e">
        <f>#REF!+D1164</f>
        <v>#REF!</v>
      </c>
    </row>
    <row r="1165" s="421" customFormat="1" ht="18.75" customHeight="1" spans="1:22">
      <c r="A1165" s="453" t="s">
        <v>2163</v>
      </c>
      <c r="B1165" s="416" t="s">
        <v>2164</v>
      </c>
      <c r="C1165" s="416"/>
      <c r="D1165" s="454">
        <v>0</v>
      </c>
      <c r="E1165" s="455"/>
      <c r="F1165" s="449"/>
      <c r="G1165" s="450"/>
      <c r="H1165" s="450"/>
      <c r="I1165" s="450"/>
      <c r="J1165" s="450"/>
      <c r="K1165" s="450"/>
      <c r="L1165" s="450"/>
      <c r="M1165" s="450"/>
      <c r="V1165" s="423" t="e">
        <f>#REF!+D1165</f>
        <v>#REF!</v>
      </c>
    </row>
    <row r="1166" s="421" customFormat="1" ht="18.75" customHeight="1" spans="1:22">
      <c r="A1166" s="453" t="s">
        <v>2165</v>
      </c>
      <c r="B1166" s="416" t="s">
        <v>2166</v>
      </c>
      <c r="C1166" s="416" t="s">
        <v>2991</v>
      </c>
      <c r="D1166" s="454">
        <v>0</v>
      </c>
      <c r="E1166" s="455"/>
      <c r="F1166" s="449"/>
      <c r="G1166" s="450"/>
      <c r="H1166" s="450"/>
      <c r="I1166" s="450"/>
      <c r="J1166" s="450"/>
      <c r="K1166" s="450"/>
      <c r="L1166" s="450"/>
      <c r="M1166" s="450"/>
      <c r="V1166" s="423" t="e">
        <f>#REF!+D1166</f>
        <v>#REF!</v>
      </c>
    </row>
    <row r="1167" s="421" customFormat="1" ht="18.75" customHeight="1" spans="1:22">
      <c r="A1167" s="453" t="s">
        <v>2167</v>
      </c>
      <c r="B1167" s="416" t="s">
        <v>2168</v>
      </c>
      <c r="C1167" s="416" t="s">
        <v>2992</v>
      </c>
      <c r="D1167" s="454">
        <v>0</v>
      </c>
      <c r="E1167" s="455"/>
      <c r="F1167" s="449"/>
      <c r="G1167" s="450"/>
      <c r="H1167" s="450"/>
      <c r="I1167" s="450"/>
      <c r="J1167" s="450"/>
      <c r="K1167" s="450"/>
      <c r="L1167" s="450"/>
      <c r="M1167" s="450"/>
      <c r="V1167" s="423" t="e">
        <f>#REF!+D1167</f>
        <v>#REF!</v>
      </c>
    </row>
    <row r="1168" s="420" customFormat="1" ht="18.75" customHeight="1" spans="1:22">
      <c r="A1168" s="445" t="s">
        <v>2169</v>
      </c>
      <c r="B1168" s="451" t="s">
        <v>2170</v>
      </c>
      <c r="C1168" s="451"/>
      <c r="D1168" s="447">
        <v>0</v>
      </c>
      <c r="E1168" s="448"/>
      <c r="F1168" s="449"/>
      <c r="G1168" s="450"/>
      <c r="H1168" s="450"/>
      <c r="I1168" s="450"/>
      <c r="J1168" s="450"/>
      <c r="K1168" s="450"/>
      <c r="L1168" s="450"/>
      <c r="M1168" s="450"/>
      <c r="N1168" s="421"/>
      <c r="O1168" s="421"/>
      <c r="P1168" s="421"/>
      <c r="Q1168" s="421"/>
      <c r="V1168" s="456" t="e">
        <f>#REF!+D1168</f>
        <v>#REF!</v>
      </c>
    </row>
    <row r="1169" s="421" customFormat="1" ht="18.75" customHeight="1" spans="1:22">
      <c r="A1169" s="453" t="s">
        <v>2171</v>
      </c>
      <c r="B1169" s="416" t="s">
        <v>2168</v>
      </c>
      <c r="C1169" s="416" t="s">
        <v>2992</v>
      </c>
      <c r="D1169" s="454">
        <v>72</v>
      </c>
      <c r="E1169" s="455"/>
      <c r="F1169" s="449"/>
      <c r="G1169" s="450"/>
      <c r="H1169" s="450"/>
      <c r="I1169" s="450"/>
      <c r="J1169" s="450"/>
      <c r="K1169" s="450">
        <v>72</v>
      </c>
      <c r="L1169" s="450"/>
      <c r="M1169" s="450"/>
      <c r="V1169" s="423" t="e">
        <f>#REF!+D1169</f>
        <v>#REF!</v>
      </c>
    </row>
    <row r="1170" s="421" customFormat="1" ht="18.75" customHeight="1" spans="1:22">
      <c r="A1170" s="453" t="s">
        <v>2172</v>
      </c>
      <c r="B1170" s="416" t="s">
        <v>65</v>
      </c>
      <c r="C1170" s="416"/>
      <c r="D1170" s="454">
        <v>0</v>
      </c>
      <c r="E1170" s="455"/>
      <c r="F1170" s="449"/>
      <c r="G1170" s="450"/>
      <c r="H1170" s="450"/>
      <c r="I1170" s="450"/>
      <c r="J1170" s="450"/>
      <c r="K1170" s="450"/>
      <c r="L1170" s="450"/>
      <c r="M1170" s="450"/>
      <c r="V1170" s="423" t="e">
        <f>#REF!+D1170</f>
        <v>#REF!</v>
      </c>
    </row>
    <row r="1171" s="421" customFormat="1" ht="18.75" customHeight="1" spans="1:22">
      <c r="A1171" s="453" t="s">
        <v>2173</v>
      </c>
      <c r="B1171" s="416" t="s">
        <v>2174</v>
      </c>
      <c r="C1171" s="416"/>
      <c r="D1171" s="454">
        <v>0</v>
      </c>
      <c r="E1171" s="455"/>
      <c r="F1171" s="449"/>
      <c r="G1171" s="450"/>
      <c r="H1171" s="450"/>
      <c r="I1171" s="450"/>
      <c r="J1171" s="450"/>
      <c r="K1171" s="450"/>
      <c r="L1171" s="450"/>
      <c r="M1171" s="450"/>
      <c r="V1171" s="423" t="e">
        <f>#REF!+D1171</f>
        <v>#REF!</v>
      </c>
    </row>
    <row r="1172" s="421" customFormat="1" ht="18.75" customHeight="1" spans="1:22">
      <c r="A1172" s="453" t="s">
        <v>2175</v>
      </c>
      <c r="B1172" s="416" t="s">
        <v>95</v>
      </c>
      <c r="C1172" s="416"/>
      <c r="D1172" s="454">
        <v>0</v>
      </c>
      <c r="E1172" s="455"/>
      <c r="F1172" s="449"/>
      <c r="G1172" s="450"/>
      <c r="H1172" s="450"/>
      <c r="I1172" s="450"/>
      <c r="J1172" s="450"/>
      <c r="K1172" s="450"/>
      <c r="L1172" s="450"/>
      <c r="M1172" s="450"/>
      <c r="V1172" s="423" t="e">
        <f>#REF!+D1172</f>
        <v>#REF!</v>
      </c>
    </row>
    <row r="1173" s="421" customFormat="1" ht="18.75" customHeight="1" spans="1:22">
      <c r="A1173" s="453" t="s">
        <v>2176</v>
      </c>
      <c r="B1173" s="416" t="s">
        <v>97</v>
      </c>
      <c r="C1173" s="416"/>
      <c r="D1173" s="454">
        <v>0</v>
      </c>
      <c r="E1173" s="455"/>
      <c r="F1173" s="449"/>
      <c r="G1173" s="450"/>
      <c r="H1173" s="450"/>
      <c r="I1173" s="450"/>
      <c r="J1173" s="450"/>
      <c r="K1173" s="450"/>
      <c r="L1173" s="450"/>
      <c r="M1173" s="450"/>
      <c r="V1173" s="423" t="e">
        <f>#REF!+D1173</f>
        <v>#REF!</v>
      </c>
    </row>
    <row r="1174" s="420" customFormat="1" ht="18.75" customHeight="1" spans="1:22">
      <c r="A1174" s="445" t="s">
        <v>2177</v>
      </c>
      <c r="B1174" s="452" t="s">
        <v>99</v>
      </c>
      <c r="C1174" s="452"/>
      <c r="D1174" s="447">
        <v>0</v>
      </c>
      <c r="E1174" s="448"/>
      <c r="F1174" s="449"/>
      <c r="G1174" s="450"/>
      <c r="H1174" s="450"/>
      <c r="I1174" s="450"/>
      <c r="J1174" s="450"/>
      <c r="K1174" s="450"/>
      <c r="L1174" s="450"/>
      <c r="M1174" s="450"/>
      <c r="N1174" s="421"/>
      <c r="O1174" s="421"/>
      <c r="P1174" s="421"/>
      <c r="Q1174" s="421"/>
      <c r="V1174" s="456" t="e">
        <f>#REF!+D1174</f>
        <v>#REF!</v>
      </c>
    </row>
    <row r="1175" s="420" customFormat="1" ht="18.75" customHeight="1" spans="1:22">
      <c r="A1175" s="445" t="s">
        <v>2178</v>
      </c>
      <c r="B1175" s="446" t="s">
        <v>2179</v>
      </c>
      <c r="C1175" s="446"/>
      <c r="D1175" s="447">
        <v>0</v>
      </c>
      <c r="E1175" s="448"/>
      <c r="F1175" s="449"/>
      <c r="G1175" s="450"/>
      <c r="H1175" s="450"/>
      <c r="I1175" s="450"/>
      <c r="J1175" s="450"/>
      <c r="K1175" s="450"/>
      <c r="L1175" s="450"/>
      <c r="M1175" s="450"/>
      <c r="N1175" s="421"/>
      <c r="O1175" s="421"/>
      <c r="P1175" s="421"/>
      <c r="Q1175" s="421"/>
      <c r="V1175" s="456" t="e">
        <f>#REF!+D1175</f>
        <v>#REF!</v>
      </c>
    </row>
    <row r="1176" s="420" customFormat="1" ht="18.75" customHeight="1" spans="1:22">
      <c r="A1176" s="445" t="s">
        <v>2180</v>
      </c>
      <c r="B1176" s="451" t="s">
        <v>113</v>
      </c>
      <c r="C1176" s="451"/>
      <c r="D1176" s="447">
        <v>0</v>
      </c>
      <c r="E1176" s="448"/>
      <c r="F1176" s="449"/>
      <c r="G1176" s="450"/>
      <c r="H1176" s="450"/>
      <c r="I1176" s="450"/>
      <c r="J1176" s="450"/>
      <c r="K1176" s="450"/>
      <c r="L1176" s="450"/>
      <c r="M1176" s="450"/>
      <c r="N1176" s="421"/>
      <c r="O1176" s="421"/>
      <c r="P1176" s="421"/>
      <c r="Q1176" s="421"/>
      <c r="V1176" s="456" t="e">
        <f>#REF!+D1176</f>
        <v>#REF!</v>
      </c>
    </row>
    <row r="1177" s="420" customFormat="1" ht="18.75" customHeight="1" spans="1:22">
      <c r="A1177" s="445" t="s">
        <v>2181</v>
      </c>
      <c r="B1177" s="452" t="s">
        <v>2182</v>
      </c>
      <c r="C1177" s="452"/>
      <c r="D1177" s="447">
        <v>0</v>
      </c>
      <c r="E1177" s="448"/>
      <c r="F1177" s="449"/>
      <c r="G1177" s="450"/>
      <c r="H1177" s="450"/>
      <c r="I1177" s="450"/>
      <c r="J1177" s="450"/>
      <c r="K1177" s="450"/>
      <c r="L1177" s="450"/>
      <c r="M1177" s="450"/>
      <c r="N1177" s="421"/>
      <c r="O1177" s="421"/>
      <c r="P1177" s="421"/>
      <c r="Q1177" s="421"/>
      <c r="V1177" s="456" t="e">
        <f>#REF!+D1177</f>
        <v>#REF!</v>
      </c>
    </row>
    <row r="1178" s="421" customFormat="1" ht="18.75" customHeight="1" spans="1:22">
      <c r="A1178" s="453" t="s">
        <v>2183</v>
      </c>
      <c r="B1178" s="416" t="s">
        <v>2184</v>
      </c>
      <c r="C1178" s="416"/>
      <c r="D1178" s="454">
        <v>0</v>
      </c>
      <c r="E1178" s="455"/>
      <c r="F1178" s="449"/>
      <c r="G1178" s="450"/>
      <c r="H1178" s="450"/>
      <c r="I1178" s="450"/>
      <c r="J1178" s="450"/>
      <c r="K1178" s="450"/>
      <c r="L1178" s="450"/>
      <c r="M1178" s="450"/>
      <c r="V1178" s="423" t="e">
        <f>#REF!+D1178</f>
        <v>#REF!</v>
      </c>
    </row>
    <row r="1179" s="421" customFormat="1" ht="18.75" customHeight="1" spans="1:22">
      <c r="A1179" s="453" t="s">
        <v>2185</v>
      </c>
      <c r="B1179" s="416" t="s">
        <v>2186</v>
      </c>
      <c r="C1179" s="416"/>
      <c r="D1179" s="454">
        <v>0</v>
      </c>
      <c r="E1179" s="455"/>
      <c r="F1179" s="449"/>
      <c r="G1179" s="450"/>
      <c r="H1179" s="450"/>
      <c r="I1179" s="450"/>
      <c r="J1179" s="450"/>
      <c r="K1179" s="450"/>
      <c r="L1179" s="450"/>
      <c r="M1179" s="450"/>
      <c r="V1179" s="423" t="e">
        <f>#REF!+D1179</f>
        <v>#REF!</v>
      </c>
    </row>
    <row r="1180" s="421" customFormat="1" ht="18.75" customHeight="1" spans="1:22">
      <c r="A1180" s="453" t="s">
        <v>2187</v>
      </c>
      <c r="B1180" s="416" t="s">
        <v>2188</v>
      </c>
      <c r="C1180" s="416"/>
      <c r="D1180" s="454">
        <v>0</v>
      </c>
      <c r="E1180" s="455"/>
      <c r="F1180" s="449"/>
      <c r="G1180" s="450"/>
      <c r="H1180" s="450"/>
      <c r="I1180" s="450"/>
      <c r="J1180" s="450"/>
      <c r="K1180" s="450"/>
      <c r="L1180" s="450"/>
      <c r="M1180" s="450"/>
      <c r="V1180" s="423" t="e">
        <f>#REF!+D1180</f>
        <v>#REF!</v>
      </c>
    </row>
    <row r="1181" s="421" customFormat="1" ht="18.75" customHeight="1" spans="1:22">
      <c r="A1181" s="453" t="s">
        <v>2189</v>
      </c>
      <c r="B1181" s="416" t="s">
        <v>2190</v>
      </c>
      <c r="C1181" s="416"/>
      <c r="D1181" s="454">
        <v>0</v>
      </c>
      <c r="E1181" s="455"/>
      <c r="F1181" s="449"/>
      <c r="G1181" s="450"/>
      <c r="H1181" s="450"/>
      <c r="I1181" s="450"/>
      <c r="J1181" s="450"/>
      <c r="K1181" s="450"/>
      <c r="L1181" s="450"/>
      <c r="M1181" s="450"/>
      <c r="V1181" s="423" t="e">
        <f>#REF!+D1181</f>
        <v>#REF!</v>
      </c>
    </row>
    <row r="1182" s="421" customFormat="1" ht="18.75" customHeight="1" spans="1:22">
      <c r="A1182" s="453" t="s">
        <v>2191</v>
      </c>
      <c r="B1182" s="416" t="s">
        <v>2192</v>
      </c>
      <c r="C1182" s="416"/>
      <c r="D1182" s="454">
        <v>0</v>
      </c>
      <c r="E1182" s="455"/>
      <c r="F1182" s="449"/>
      <c r="G1182" s="450"/>
      <c r="H1182" s="450"/>
      <c r="I1182" s="450"/>
      <c r="J1182" s="450"/>
      <c r="K1182" s="450"/>
      <c r="L1182" s="450"/>
      <c r="M1182" s="450"/>
      <c r="V1182" s="423" t="e">
        <f>#REF!+D1182</f>
        <v>#REF!</v>
      </c>
    </row>
    <row r="1183" s="420" customFormat="1" ht="18.75" customHeight="1" spans="1:22">
      <c r="A1183" s="445" t="s">
        <v>2193</v>
      </c>
      <c r="B1183" s="452" t="s">
        <v>2194</v>
      </c>
      <c r="C1183" s="452"/>
      <c r="D1183" s="447">
        <v>0</v>
      </c>
      <c r="E1183" s="448"/>
      <c r="F1183" s="449"/>
      <c r="G1183" s="450"/>
      <c r="H1183" s="450"/>
      <c r="I1183" s="450"/>
      <c r="J1183" s="450"/>
      <c r="K1183" s="450"/>
      <c r="L1183" s="450"/>
      <c r="M1183" s="450"/>
      <c r="N1183" s="421"/>
      <c r="O1183" s="421"/>
      <c r="P1183" s="421"/>
      <c r="Q1183" s="421"/>
      <c r="V1183" s="456" t="e">
        <f>#REF!+D1183</f>
        <v>#REF!</v>
      </c>
    </row>
    <row r="1184" s="421" customFormat="1" ht="18.75" customHeight="1" spans="1:22">
      <c r="A1184" s="453" t="s">
        <v>2195</v>
      </c>
      <c r="B1184" s="416" t="s">
        <v>2196</v>
      </c>
      <c r="C1184" s="416"/>
      <c r="D1184" s="454">
        <v>0</v>
      </c>
      <c r="E1184" s="455"/>
      <c r="F1184" s="449"/>
      <c r="G1184" s="450"/>
      <c r="H1184" s="450"/>
      <c r="I1184" s="450"/>
      <c r="J1184" s="450"/>
      <c r="K1184" s="450"/>
      <c r="L1184" s="450"/>
      <c r="M1184" s="450"/>
      <c r="V1184" s="423" t="e">
        <f>#REF!+D1184</f>
        <v>#REF!</v>
      </c>
    </row>
    <row r="1185" s="420" customFormat="1" ht="18.75" customHeight="1" spans="1:22">
      <c r="A1185" s="445" t="s">
        <v>2197</v>
      </c>
      <c r="B1185" s="452" t="s">
        <v>2198</v>
      </c>
      <c r="C1185" s="452"/>
      <c r="D1185" s="447">
        <v>0</v>
      </c>
      <c r="E1185" s="448"/>
      <c r="F1185" s="449"/>
      <c r="G1185" s="450"/>
      <c r="H1185" s="450"/>
      <c r="I1185" s="450"/>
      <c r="J1185" s="450"/>
      <c r="K1185" s="450"/>
      <c r="L1185" s="450"/>
      <c r="M1185" s="450"/>
      <c r="N1185" s="421"/>
      <c r="O1185" s="421"/>
      <c r="P1185" s="421"/>
      <c r="Q1185" s="421"/>
      <c r="V1185" s="456" t="e">
        <f>#REF!+D1185</f>
        <v>#REF!</v>
      </c>
    </row>
    <row r="1186" s="420" customFormat="1" ht="18.75" customHeight="1" spans="1:22">
      <c r="A1186" s="445" t="s">
        <v>2199</v>
      </c>
      <c r="B1186" s="451" t="s">
        <v>2200</v>
      </c>
      <c r="C1186" s="451"/>
      <c r="D1186" s="447">
        <v>0</v>
      </c>
      <c r="E1186" s="448"/>
      <c r="F1186" s="449"/>
      <c r="G1186" s="450"/>
      <c r="H1186" s="450"/>
      <c r="I1186" s="450"/>
      <c r="J1186" s="450"/>
      <c r="K1186" s="450"/>
      <c r="L1186" s="450"/>
      <c r="M1186" s="450"/>
      <c r="N1186" s="421"/>
      <c r="O1186" s="421"/>
      <c r="P1186" s="421"/>
      <c r="Q1186" s="421"/>
      <c r="V1186" s="456" t="e">
        <f>#REF!+D1186</f>
        <v>#REF!</v>
      </c>
    </row>
    <row r="1187" s="420" customFormat="1" ht="18.75" customHeight="1" spans="1:22">
      <c r="A1187" s="445" t="s">
        <v>2201</v>
      </c>
      <c r="B1187" s="452" t="s">
        <v>2202</v>
      </c>
      <c r="C1187" s="452"/>
      <c r="D1187" s="447">
        <v>0</v>
      </c>
      <c r="E1187" s="448"/>
      <c r="F1187" s="449"/>
      <c r="G1187" s="450"/>
      <c r="H1187" s="450"/>
      <c r="I1187" s="450"/>
      <c r="J1187" s="450"/>
      <c r="K1187" s="450"/>
      <c r="L1187" s="450"/>
      <c r="M1187" s="450"/>
      <c r="N1187" s="421"/>
      <c r="O1187" s="421"/>
      <c r="P1187" s="421"/>
      <c r="Q1187" s="421"/>
      <c r="V1187" s="456" t="e">
        <f>#REF!+D1187</f>
        <v>#REF!</v>
      </c>
    </row>
    <row r="1188" s="421" customFormat="1" ht="18.75" customHeight="1" spans="1:22">
      <c r="A1188" s="453" t="s">
        <v>2203</v>
      </c>
      <c r="B1188" s="416" t="s">
        <v>2204</v>
      </c>
      <c r="C1188" s="416"/>
      <c r="D1188" s="454">
        <v>0</v>
      </c>
      <c r="E1188" s="455"/>
      <c r="F1188" s="449"/>
      <c r="G1188" s="450"/>
      <c r="H1188" s="450"/>
      <c r="I1188" s="450"/>
      <c r="J1188" s="450"/>
      <c r="K1188" s="450"/>
      <c r="L1188" s="450"/>
      <c r="M1188" s="450"/>
      <c r="V1188" s="423" t="e">
        <f>#REF!+D1188</f>
        <v>#REF!</v>
      </c>
    </row>
    <row r="1189" s="421" customFormat="1" ht="18.75" customHeight="1" spans="1:22">
      <c r="A1189" s="453" t="s">
        <v>2205</v>
      </c>
      <c r="B1189" s="416" t="s">
        <v>2206</v>
      </c>
      <c r="C1189" s="416"/>
      <c r="D1189" s="454">
        <v>0</v>
      </c>
      <c r="E1189" s="455"/>
      <c r="F1189" s="449"/>
      <c r="G1189" s="450"/>
      <c r="H1189" s="450"/>
      <c r="I1189" s="450"/>
      <c r="J1189" s="450"/>
      <c r="K1189" s="450"/>
      <c r="L1189" s="450"/>
      <c r="M1189" s="450"/>
      <c r="V1189" s="423" t="e">
        <f>#REF!+D1189</f>
        <v>#REF!</v>
      </c>
    </row>
    <row r="1190" s="421" customFormat="1" ht="18.75" customHeight="1" spans="1:22">
      <c r="A1190" s="453" t="s">
        <v>2207</v>
      </c>
      <c r="B1190" s="416" t="s">
        <v>2993</v>
      </c>
      <c r="C1190" s="416"/>
      <c r="D1190" s="454">
        <v>0</v>
      </c>
      <c r="E1190" s="455"/>
      <c r="F1190" s="449"/>
      <c r="G1190" s="450"/>
      <c r="H1190" s="450"/>
      <c r="I1190" s="450"/>
      <c r="J1190" s="450"/>
      <c r="K1190" s="450"/>
      <c r="L1190" s="450"/>
      <c r="M1190" s="450"/>
      <c r="V1190" s="423" t="e">
        <f>#REF!+D1190</f>
        <v>#REF!</v>
      </c>
    </row>
    <row r="1191" s="420" customFormat="1" ht="18.75" customHeight="1" spans="1:22">
      <c r="A1191" s="445" t="s">
        <v>2209</v>
      </c>
      <c r="B1191" s="452" t="s">
        <v>2210</v>
      </c>
      <c r="C1191" s="452"/>
      <c r="D1191" s="447">
        <v>0</v>
      </c>
      <c r="E1191" s="448"/>
      <c r="F1191" s="449"/>
      <c r="G1191" s="450"/>
      <c r="H1191" s="450"/>
      <c r="I1191" s="450"/>
      <c r="J1191" s="450"/>
      <c r="K1191" s="450"/>
      <c r="L1191" s="450"/>
      <c r="M1191" s="450"/>
      <c r="N1191" s="421"/>
      <c r="O1191" s="421"/>
      <c r="P1191" s="421"/>
      <c r="Q1191" s="421"/>
      <c r="V1191" s="456" t="e">
        <f>#REF!+D1191</f>
        <v>#REF!</v>
      </c>
    </row>
    <row r="1192" s="420" customFormat="1" ht="18.75" customHeight="1" spans="1:22">
      <c r="A1192" s="445" t="s">
        <v>2211</v>
      </c>
      <c r="B1192" s="452" t="s">
        <v>2212</v>
      </c>
      <c r="C1192" s="452"/>
      <c r="D1192" s="447">
        <v>0</v>
      </c>
      <c r="E1192" s="448"/>
      <c r="F1192" s="449"/>
      <c r="G1192" s="450"/>
      <c r="H1192" s="450"/>
      <c r="I1192" s="450"/>
      <c r="J1192" s="450"/>
      <c r="K1192" s="450"/>
      <c r="L1192" s="450"/>
      <c r="M1192" s="450"/>
      <c r="N1192" s="421"/>
      <c r="O1192" s="421"/>
      <c r="P1192" s="421"/>
      <c r="Q1192" s="421"/>
      <c r="V1192" s="456" t="e">
        <f>#REF!+D1192</f>
        <v>#REF!</v>
      </c>
    </row>
    <row r="1193" s="420" customFormat="1" ht="18.75" customHeight="1" spans="1:22">
      <c r="A1193" s="445" t="s">
        <v>2213</v>
      </c>
      <c r="B1193" s="451" t="s">
        <v>2214</v>
      </c>
      <c r="C1193" s="451"/>
      <c r="D1193" s="447">
        <v>0</v>
      </c>
      <c r="E1193" s="448"/>
      <c r="F1193" s="449"/>
      <c r="G1193" s="450"/>
      <c r="H1193" s="450"/>
      <c r="I1193" s="450"/>
      <c r="J1193" s="450"/>
      <c r="K1193" s="450"/>
      <c r="L1193" s="450"/>
      <c r="M1193" s="450"/>
      <c r="N1193" s="421"/>
      <c r="O1193" s="421"/>
      <c r="P1193" s="421"/>
      <c r="Q1193" s="421"/>
      <c r="V1193" s="456" t="e">
        <f>#REF!+D1193</f>
        <v>#REF!</v>
      </c>
    </row>
    <row r="1194" s="421" customFormat="1" ht="18.75" customHeight="1" spans="1:22">
      <c r="A1194" s="453" t="s">
        <v>2215</v>
      </c>
      <c r="B1194" s="416" t="s">
        <v>2216</v>
      </c>
      <c r="C1194" s="416"/>
      <c r="D1194" s="454">
        <v>0</v>
      </c>
      <c r="E1194" s="455"/>
      <c r="F1194" s="449"/>
      <c r="G1194" s="450"/>
      <c r="H1194" s="450"/>
      <c r="I1194" s="450"/>
      <c r="J1194" s="450"/>
      <c r="K1194" s="450"/>
      <c r="L1194" s="450"/>
      <c r="M1194" s="450"/>
      <c r="V1194" s="423" t="e">
        <f>#REF!+D1194</f>
        <v>#REF!</v>
      </c>
    </row>
    <row r="1195" s="421" customFormat="1" ht="18.75" customHeight="1" spans="1:22">
      <c r="A1195" s="453" t="s">
        <v>2217</v>
      </c>
      <c r="B1195" s="416" t="s">
        <v>2216</v>
      </c>
      <c r="C1195" s="416"/>
      <c r="D1195" s="454">
        <v>0</v>
      </c>
      <c r="E1195" s="455"/>
      <c r="F1195" s="449"/>
      <c r="G1195" s="450"/>
      <c r="H1195" s="450"/>
      <c r="I1195" s="450"/>
      <c r="J1195" s="450"/>
      <c r="K1195" s="450"/>
      <c r="L1195" s="450"/>
      <c r="M1195" s="450"/>
      <c r="V1195" s="423" t="e">
        <f>#REF!+D1195</f>
        <v>#REF!</v>
      </c>
    </row>
    <row r="1196" s="421" customFormat="1" ht="18.75" customHeight="1" spans="1:22">
      <c r="A1196" s="453" t="s">
        <v>2218</v>
      </c>
      <c r="B1196" s="416" t="s">
        <v>66</v>
      </c>
      <c r="C1196" s="416"/>
      <c r="D1196" s="454">
        <v>0</v>
      </c>
      <c r="E1196" s="455"/>
      <c r="F1196" s="449"/>
      <c r="G1196" s="450"/>
      <c r="H1196" s="450"/>
      <c r="I1196" s="450"/>
      <c r="J1196" s="450"/>
      <c r="K1196" s="450"/>
      <c r="L1196" s="450"/>
      <c r="M1196" s="450"/>
      <c r="V1196" s="423" t="e">
        <f>#REF!+D1196</f>
        <v>#REF!</v>
      </c>
    </row>
    <row r="1197" s="421" customFormat="1" ht="18.75" customHeight="1" spans="1:22">
      <c r="A1197" s="453" t="s">
        <v>2219</v>
      </c>
      <c r="B1197" s="416" t="s">
        <v>2220</v>
      </c>
      <c r="C1197" s="416"/>
      <c r="D1197" s="454">
        <v>0</v>
      </c>
      <c r="E1197" s="455"/>
      <c r="F1197" s="449"/>
      <c r="G1197" s="450"/>
      <c r="H1197" s="450"/>
      <c r="I1197" s="450"/>
      <c r="J1197" s="450"/>
      <c r="K1197" s="450"/>
      <c r="L1197" s="450"/>
      <c r="M1197" s="450"/>
      <c r="V1197" s="423" t="e">
        <f>#REF!+D1197</f>
        <v>#REF!</v>
      </c>
    </row>
    <row r="1198" s="420" customFormat="1" ht="18.75" customHeight="1" spans="1:22">
      <c r="A1198" s="445" t="s">
        <v>2221</v>
      </c>
      <c r="B1198" s="452" t="s">
        <v>2222</v>
      </c>
      <c r="C1198" s="452"/>
      <c r="D1198" s="447">
        <v>0</v>
      </c>
      <c r="E1198" s="448"/>
      <c r="F1198" s="449"/>
      <c r="G1198" s="450"/>
      <c r="H1198" s="450"/>
      <c r="I1198" s="450"/>
      <c r="J1198" s="450"/>
      <c r="K1198" s="450"/>
      <c r="L1198" s="450"/>
      <c r="M1198" s="450"/>
      <c r="N1198" s="421"/>
      <c r="O1198" s="421"/>
      <c r="P1198" s="421"/>
      <c r="Q1198" s="421"/>
      <c r="V1198" s="456" t="e">
        <f>#REF!+D1198</f>
        <v>#REF!</v>
      </c>
    </row>
    <row r="1199" s="421" customFormat="1" ht="18.75" customHeight="1" spans="1:22">
      <c r="A1199" s="453" t="s">
        <v>2223</v>
      </c>
      <c r="B1199" s="416" t="s">
        <v>2224</v>
      </c>
      <c r="C1199" s="416"/>
      <c r="D1199" s="454">
        <v>0</v>
      </c>
      <c r="E1199" s="455"/>
      <c r="F1199" s="449"/>
      <c r="G1199" s="450"/>
      <c r="H1199" s="450"/>
      <c r="I1199" s="450"/>
      <c r="J1199" s="450"/>
      <c r="K1199" s="450"/>
      <c r="L1199" s="450"/>
      <c r="M1199" s="450"/>
      <c r="V1199" s="423" t="e">
        <f>#REF!+D1199</f>
        <v>#REF!</v>
      </c>
    </row>
    <row r="1200" s="421" customFormat="1" ht="18.75" customHeight="1" spans="1:22">
      <c r="A1200" s="453" t="s">
        <v>2225</v>
      </c>
      <c r="B1200" s="416" t="s">
        <v>2226</v>
      </c>
      <c r="C1200" s="416"/>
      <c r="D1200" s="454">
        <v>0</v>
      </c>
      <c r="E1200" s="455"/>
      <c r="F1200" s="449"/>
      <c r="G1200" s="450"/>
      <c r="H1200" s="450"/>
      <c r="I1200" s="450"/>
      <c r="J1200" s="450"/>
      <c r="K1200" s="450"/>
      <c r="L1200" s="450"/>
      <c r="M1200" s="450"/>
      <c r="V1200" s="423" t="e">
        <f>#REF!+D1200</f>
        <v>#REF!</v>
      </c>
    </row>
    <row r="1201" s="420" customFormat="1" ht="18.75" customHeight="1" spans="1:22">
      <c r="A1201" s="445" t="s">
        <v>2227</v>
      </c>
      <c r="B1201" s="452" t="s">
        <v>2228</v>
      </c>
      <c r="C1201" s="452"/>
      <c r="D1201" s="447">
        <v>0</v>
      </c>
      <c r="E1201" s="448"/>
      <c r="F1201" s="449"/>
      <c r="G1201" s="450"/>
      <c r="H1201" s="450"/>
      <c r="I1201" s="450"/>
      <c r="J1201" s="450"/>
      <c r="K1201" s="450"/>
      <c r="L1201" s="450"/>
      <c r="M1201" s="450"/>
      <c r="N1201" s="421"/>
      <c r="O1201" s="421"/>
      <c r="P1201" s="421"/>
      <c r="Q1201" s="421"/>
      <c r="V1201" s="456" t="e">
        <f>#REF!+D1201</f>
        <v>#REF!</v>
      </c>
    </row>
    <row r="1202" s="420" customFormat="1" ht="18.75" customHeight="1" spans="1:22">
      <c r="A1202" s="445" t="s">
        <v>2229</v>
      </c>
      <c r="B1202" s="446" t="s">
        <v>1622</v>
      </c>
      <c r="C1202" s="446"/>
      <c r="D1202" s="447">
        <v>0</v>
      </c>
      <c r="E1202" s="448"/>
      <c r="F1202" s="449"/>
      <c r="G1202" s="450"/>
      <c r="H1202" s="450"/>
      <c r="I1202" s="450"/>
      <c r="J1202" s="450"/>
      <c r="K1202" s="450"/>
      <c r="L1202" s="450"/>
      <c r="M1202" s="450"/>
      <c r="N1202" s="421"/>
      <c r="O1202" s="421"/>
      <c r="P1202" s="421"/>
      <c r="Q1202" s="421"/>
      <c r="V1202" s="456" t="e">
        <f>#REF!+D1202</f>
        <v>#REF!</v>
      </c>
    </row>
    <row r="1203" s="420" customFormat="1" ht="18.75" customHeight="1" spans="1:22">
      <c r="A1203" s="445" t="s">
        <v>2230</v>
      </c>
      <c r="B1203" s="451" t="s">
        <v>2231</v>
      </c>
      <c r="C1203" s="451"/>
      <c r="D1203" s="447">
        <v>0</v>
      </c>
      <c r="E1203" s="448"/>
      <c r="F1203" s="449"/>
      <c r="G1203" s="450"/>
      <c r="H1203" s="450"/>
      <c r="I1203" s="450"/>
      <c r="J1203" s="450"/>
      <c r="K1203" s="450"/>
      <c r="L1203" s="450"/>
      <c r="M1203" s="450"/>
      <c r="N1203" s="421"/>
      <c r="O1203" s="421"/>
      <c r="P1203" s="421"/>
      <c r="Q1203" s="421"/>
      <c r="V1203" s="456" t="e">
        <f>#REF!+D1203</f>
        <v>#REF!</v>
      </c>
    </row>
    <row r="1204" s="421" customFormat="1" ht="18.75" customHeight="1" spans="1:22">
      <c r="A1204" s="453" t="s">
        <v>2232</v>
      </c>
      <c r="B1204" s="416" t="s">
        <v>2233</v>
      </c>
      <c r="C1204" s="416"/>
      <c r="D1204" s="454">
        <v>0</v>
      </c>
      <c r="E1204" s="455"/>
      <c r="F1204" s="449"/>
      <c r="G1204" s="450"/>
      <c r="H1204" s="450"/>
      <c r="I1204" s="450"/>
      <c r="J1204" s="450"/>
      <c r="K1204" s="450"/>
      <c r="L1204" s="450"/>
      <c r="M1204" s="450"/>
      <c r="V1204" s="423" t="e">
        <f>#REF!+D1204</f>
        <v>#REF!</v>
      </c>
    </row>
    <row r="1205" s="421" customFormat="1" ht="18.75" customHeight="1" spans="1:22">
      <c r="A1205" s="453" t="s">
        <v>2234</v>
      </c>
      <c r="B1205" s="416" t="s">
        <v>72</v>
      </c>
      <c r="C1205" s="416"/>
      <c r="D1205" s="454">
        <v>0</v>
      </c>
      <c r="E1205" s="455"/>
      <c r="F1205" s="449"/>
      <c r="G1205" s="450"/>
      <c r="H1205" s="450"/>
      <c r="I1205" s="450"/>
      <c r="J1205" s="450"/>
      <c r="K1205" s="450"/>
      <c r="L1205" s="450"/>
      <c r="M1205" s="450"/>
      <c r="V1205" s="423" t="e">
        <f>#REF!+D1205</f>
        <v>#REF!</v>
      </c>
    </row>
    <row r="1206" s="421" customFormat="1" ht="18.75" customHeight="1" spans="1:22">
      <c r="A1206" s="453" t="s">
        <v>2235</v>
      </c>
      <c r="B1206" s="416" t="s">
        <v>2680</v>
      </c>
      <c r="C1206" s="416" t="s">
        <v>2994</v>
      </c>
      <c r="D1206" s="454">
        <v>49</v>
      </c>
      <c r="E1206" s="455"/>
      <c r="F1206" s="449"/>
      <c r="G1206" s="450"/>
      <c r="H1206" s="450"/>
      <c r="I1206" s="450"/>
      <c r="J1206" s="450"/>
      <c r="K1206" s="450">
        <v>49</v>
      </c>
      <c r="L1206" s="450"/>
      <c r="M1206" s="450"/>
      <c r="V1206" s="423" t="e">
        <f>#REF!+D1206</f>
        <v>#REF!</v>
      </c>
    </row>
    <row r="1207" s="421" customFormat="1" ht="18.75" customHeight="1" spans="1:22">
      <c r="A1207" s="453" t="s">
        <v>2236</v>
      </c>
      <c r="B1207" s="416" t="s">
        <v>2995</v>
      </c>
      <c r="C1207" s="416"/>
      <c r="D1207" s="454">
        <v>0</v>
      </c>
      <c r="E1207" s="455"/>
      <c r="F1207" s="449"/>
      <c r="G1207" s="450"/>
      <c r="H1207" s="450"/>
      <c r="I1207" s="450"/>
      <c r="J1207" s="450"/>
      <c r="K1207" s="450"/>
      <c r="L1207" s="450"/>
      <c r="M1207" s="450"/>
      <c r="V1207" s="423" t="e">
        <f>#REF!+D1207</f>
        <v>#REF!</v>
      </c>
    </row>
    <row r="1208" s="421" customFormat="1" ht="18.75" customHeight="1" spans="1:22">
      <c r="A1208" s="453" t="s">
        <v>2238</v>
      </c>
      <c r="B1208" s="416" t="s">
        <v>95</v>
      </c>
      <c r="C1208" s="416"/>
      <c r="D1208" s="454">
        <v>0</v>
      </c>
      <c r="E1208" s="455"/>
      <c r="F1208" s="449"/>
      <c r="G1208" s="450"/>
      <c r="H1208" s="450"/>
      <c r="I1208" s="450"/>
      <c r="J1208" s="450"/>
      <c r="K1208" s="450"/>
      <c r="L1208" s="450"/>
      <c r="M1208" s="450"/>
      <c r="V1208" s="423" t="e">
        <f>#REF!+D1208</f>
        <v>#REF!</v>
      </c>
    </row>
    <row r="1209" s="420" customFormat="1" ht="18.75" customHeight="1" spans="1:22">
      <c r="A1209" s="445" t="s">
        <v>2239</v>
      </c>
      <c r="B1209" s="452" t="s">
        <v>97</v>
      </c>
      <c r="C1209" s="452"/>
      <c r="D1209" s="447">
        <v>0</v>
      </c>
      <c r="E1209" s="448"/>
      <c r="F1209" s="449"/>
      <c r="G1209" s="450"/>
      <c r="H1209" s="450"/>
      <c r="I1209" s="450"/>
      <c r="J1209" s="450"/>
      <c r="K1209" s="450"/>
      <c r="L1209" s="450"/>
      <c r="M1209" s="450"/>
      <c r="N1209" s="421"/>
      <c r="O1209" s="421"/>
      <c r="P1209" s="421"/>
      <c r="Q1209" s="421"/>
      <c r="V1209" s="456" t="e">
        <f>#REF!+D1209</f>
        <v>#REF!</v>
      </c>
    </row>
    <row r="1210" s="421" customFormat="1" ht="18.75" customHeight="1" spans="1:22">
      <c r="A1210" s="453" t="s">
        <v>2240</v>
      </c>
      <c r="B1210" s="416" t="s">
        <v>99</v>
      </c>
      <c r="C1210" s="416"/>
      <c r="D1210" s="454">
        <v>0</v>
      </c>
      <c r="E1210" s="455"/>
      <c r="F1210" s="449"/>
      <c r="G1210" s="450"/>
      <c r="H1210" s="450"/>
      <c r="I1210" s="450"/>
      <c r="J1210" s="450"/>
      <c r="K1210" s="450"/>
      <c r="L1210" s="450"/>
      <c r="M1210" s="450"/>
      <c r="V1210" s="423" t="e">
        <f>#REF!+D1210</f>
        <v>#REF!</v>
      </c>
    </row>
    <row r="1211" s="421" customFormat="1" ht="18.75" customHeight="1" spans="1:22">
      <c r="A1211" s="453" t="s">
        <v>2241</v>
      </c>
      <c r="B1211" s="416" t="s">
        <v>2996</v>
      </c>
      <c r="C1211" s="416"/>
      <c r="D1211" s="454">
        <v>0</v>
      </c>
      <c r="E1211" s="455"/>
      <c r="F1211" s="449"/>
      <c r="G1211" s="450"/>
      <c r="H1211" s="450"/>
      <c r="I1211" s="450"/>
      <c r="J1211" s="450"/>
      <c r="K1211" s="450"/>
      <c r="L1211" s="450"/>
      <c r="M1211" s="450"/>
      <c r="V1211" s="423" t="e">
        <f>#REF!+D1211</f>
        <v>#REF!</v>
      </c>
    </row>
    <row r="1212" s="421" customFormat="1" ht="18.75" customHeight="1" spans="1:22">
      <c r="A1212" s="453" t="s">
        <v>2243</v>
      </c>
      <c r="B1212" s="416" t="s">
        <v>2244</v>
      </c>
      <c r="C1212" s="416" t="s">
        <v>2951</v>
      </c>
      <c r="D1212" s="454">
        <v>17</v>
      </c>
      <c r="E1212" s="455"/>
      <c r="F1212" s="449"/>
      <c r="G1212" s="450"/>
      <c r="H1212" s="450"/>
      <c r="I1212" s="450"/>
      <c r="J1212" s="450"/>
      <c r="K1212" s="450">
        <v>17</v>
      </c>
      <c r="L1212" s="450"/>
      <c r="M1212" s="450"/>
      <c r="V1212" s="423" t="e">
        <f>#REF!+D1212</f>
        <v>#REF!</v>
      </c>
    </row>
    <row r="1213" s="421" customFormat="1" ht="18.75" customHeight="1" spans="1:22">
      <c r="A1213" s="453" t="s">
        <v>2245</v>
      </c>
      <c r="B1213" s="416" t="s">
        <v>2246</v>
      </c>
      <c r="C1213" s="416" t="s">
        <v>2997</v>
      </c>
      <c r="D1213" s="454">
        <v>19</v>
      </c>
      <c r="E1213" s="455"/>
      <c r="F1213" s="449"/>
      <c r="G1213" s="450"/>
      <c r="H1213" s="450"/>
      <c r="I1213" s="450"/>
      <c r="J1213" s="450"/>
      <c r="K1213" s="450">
        <v>19</v>
      </c>
      <c r="L1213" s="450"/>
      <c r="M1213" s="450"/>
      <c r="V1213" s="423" t="e">
        <f>#REF!+D1213</f>
        <v>#REF!</v>
      </c>
    </row>
    <row r="1214" s="421" customFormat="1" ht="18.75" customHeight="1" spans="1:22">
      <c r="A1214" s="453" t="s">
        <v>2247</v>
      </c>
      <c r="B1214" s="416" t="s">
        <v>2998</v>
      </c>
      <c r="C1214" s="416"/>
      <c r="D1214" s="454">
        <v>0</v>
      </c>
      <c r="E1214" s="455"/>
      <c r="F1214" s="449"/>
      <c r="G1214" s="450"/>
      <c r="H1214" s="450"/>
      <c r="I1214" s="450"/>
      <c r="J1214" s="450"/>
      <c r="K1214" s="450"/>
      <c r="L1214" s="450"/>
      <c r="M1214" s="450"/>
      <c r="V1214" s="423" t="e">
        <f>#REF!+D1214</f>
        <v>#REF!</v>
      </c>
    </row>
    <row r="1215" s="421" customFormat="1" ht="18.75" customHeight="1" spans="1:22">
      <c r="A1215" s="453" t="s">
        <v>2249</v>
      </c>
      <c r="B1215" s="416" t="s">
        <v>2999</v>
      </c>
      <c r="C1215" s="416"/>
      <c r="D1215" s="454">
        <v>0</v>
      </c>
      <c r="E1215" s="455"/>
      <c r="F1215" s="449"/>
      <c r="G1215" s="450"/>
      <c r="H1215" s="450"/>
      <c r="I1215" s="450"/>
      <c r="J1215" s="450"/>
      <c r="K1215" s="450"/>
      <c r="L1215" s="450"/>
      <c r="M1215" s="450"/>
      <c r="V1215" s="423" t="e">
        <f>#REF!+D1215</f>
        <v>#REF!</v>
      </c>
    </row>
    <row r="1216" s="421" customFormat="1" ht="18.75" customHeight="1" spans="1:22">
      <c r="A1216" s="453" t="s">
        <v>2251</v>
      </c>
      <c r="B1216" s="416" t="s">
        <v>3000</v>
      </c>
      <c r="C1216" s="416" t="s">
        <v>3001</v>
      </c>
      <c r="D1216" s="454">
        <v>0</v>
      </c>
      <c r="E1216" s="455"/>
      <c r="F1216" s="449"/>
      <c r="G1216" s="450"/>
      <c r="H1216" s="450"/>
      <c r="I1216" s="450"/>
      <c r="J1216" s="450"/>
      <c r="K1216" s="450"/>
      <c r="L1216" s="450"/>
      <c r="M1216" s="450"/>
      <c r="V1216" s="423" t="e">
        <f>#REF!+D1216</f>
        <v>#REF!</v>
      </c>
    </row>
    <row r="1217" s="420" customFormat="1" ht="18.75" customHeight="1" spans="1:22">
      <c r="A1217" s="445" t="s">
        <v>2253</v>
      </c>
      <c r="B1217" s="452" t="s">
        <v>2254</v>
      </c>
      <c r="C1217" s="452"/>
      <c r="D1217" s="447">
        <v>0</v>
      </c>
      <c r="E1217" s="448"/>
      <c r="F1217" s="449"/>
      <c r="G1217" s="450"/>
      <c r="H1217" s="450"/>
      <c r="I1217" s="450"/>
      <c r="J1217" s="450"/>
      <c r="K1217" s="450"/>
      <c r="L1217" s="450"/>
      <c r="M1217" s="450"/>
      <c r="N1217" s="421"/>
      <c r="O1217" s="421"/>
      <c r="P1217" s="421"/>
      <c r="Q1217" s="421"/>
      <c r="V1217" s="456" t="e">
        <f>#REF!+D1217</f>
        <v>#REF!</v>
      </c>
    </row>
    <row r="1218" s="421" customFormat="1" ht="18.75" customHeight="1" spans="1:22">
      <c r="A1218" s="453" t="s">
        <v>2257</v>
      </c>
      <c r="B1218" s="416" t="s">
        <v>2258</v>
      </c>
      <c r="C1218" s="416"/>
      <c r="D1218" s="454">
        <v>0</v>
      </c>
      <c r="E1218" s="455"/>
      <c r="F1218" s="449"/>
      <c r="G1218" s="450"/>
      <c r="H1218" s="450"/>
      <c r="I1218" s="450"/>
      <c r="J1218" s="450"/>
      <c r="K1218" s="450"/>
      <c r="L1218" s="450"/>
      <c r="M1218" s="450"/>
      <c r="V1218" s="423" t="e">
        <f>#REF!+D1218</f>
        <v>#REF!</v>
      </c>
    </row>
    <row r="1219" s="421" customFormat="1" ht="18.75" customHeight="1" spans="1:22">
      <c r="A1219" s="453" t="s">
        <v>2259</v>
      </c>
      <c r="B1219" s="416" t="s">
        <v>2260</v>
      </c>
      <c r="C1219" s="416"/>
      <c r="D1219" s="454">
        <v>0</v>
      </c>
      <c r="E1219" s="455"/>
      <c r="F1219" s="449"/>
      <c r="G1219" s="450"/>
      <c r="H1219" s="450"/>
      <c r="I1219" s="450"/>
      <c r="J1219" s="450"/>
      <c r="K1219" s="450"/>
      <c r="L1219" s="450"/>
      <c r="M1219" s="450"/>
      <c r="V1219" s="423" t="e">
        <f>#REF!+D1219</f>
        <v>#REF!</v>
      </c>
    </row>
    <row r="1220" s="420" customFormat="1" ht="18.75" customHeight="1" spans="1:22">
      <c r="A1220" s="445" t="s">
        <v>2261</v>
      </c>
      <c r="B1220" s="451" t="s">
        <v>2262</v>
      </c>
      <c r="C1220" s="451"/>
      <c r="D1220" s="447">
        <v>0</v>
      </c>
      <c r="E1220" s="448"/>
      <c r="F1220" s="449"/>
      <c r="G1220" s="450"/>
      <c r="H1220" s="450"/>
      <c r="I1220" s="450"/>
      <c r="J1220" s="450"/>
      <c r="K1220" s="450"/>
      <c r="L1220" s="450"/>
      <c r="M1220" s="450"/>
      <c r="N1220" s="421"/>
      <c r="O1220" s="421"/>
      <c r="P1220" s="421"/>
      <c r="Q1220" s="421"/>
      <c r="V1220" s="456" t="e">
        <f>#REF!+D1220</f>
        <v>#REF!</v>
      </c>
    </row>
    <row r="1221" s="421" customFormat="1" ht="18.75" customHeight="1" spans="1:22">
      <c r="A1221" s="453" t="s">
        <v>2263</v>
      </c>
      <c r="B1221" s="416" t="s">
        <v>2264</v>
      </c>
      <c r="C1221" s="416"/>
      <c r="D1221" s="454">
        <v>0</v>
      </c>
      <c r="E1221" s="455"/>
      <c r="F1221" s="449"/>
      <c r="G1221" s="450"/>
      <c r="H1221" s="450"/>
      <c r="I1221" s="450"/>
      <c r="J1221" s="450"/>
      <c r="K1221" s="450"/>
      <c r="L1221" s="450"/>
      <c r="M1221" s="450"/>
      <c r="V1221" s="423" t="e">
        <f>#REF!+D1221</f>
        <v>#REF!</v>
      </c>
    </row>
    <row r="1222" s="421" customFormat="1" ht="18.75" customHeight="1" spans="1:22">
      <c r="A1222" s="453" t="s">
        <v>2265</v>
      </c>
      <c r="B1222" s="416" t="s">
        <v>2266</v>
      </c>
      <c r="C1222" s="416"/>
      <c r="D1222" s="454">
        <v>0</v>
      </c>
      <c r="E1222" s="455"/>
      <c r="F1222" s="449"/>
      <c r="G1222" s="450"/>
      <c r="H1222" s="450"/>
      <c r="I1222" s="450"/>
      <c r="J1222" s="450"/>
      <c r="K1222" s="450"/>
      <c r="L1222" s="450"/>
      <c r="M1222" s="450"/>
      <c r="V1222" s="423" t="e">
        <f>#REF!+D1222</f>
        <v>#REF!</v>
      </c>
    </row>
    <row r="1223" s="421" customFormat="1" ht="18.75" customHeight="1" spans="1:22">
      <c r="A1223" s="453" t="s">
        <v>2267</v>
      </c>
      <c r="B1223" s="416" t="s">
        <v>2268</v>
      </c>
      <c r="C1223" s="416"/>
      <c r="D1223" s="454">
        <v>0</v>
      </c>
      <c r="E1223" s="455"/>
      <c r="F1223" s="449"/>
      <c r="G1223" s="450"/>
      <c r="H1223" s="450"/>
      <c r="I1223" s="450"/>
      <c r="J1223" s="450"/>
      <c r="K1223" s="450"/>
      <c r="L1223" s="450"/>
      <c r="M1223" s="450"/>
      <c r="V1223" s="423" t="e">
        <f>#REF!+D1223</f>
        <v>#REF!</v>
      </c>
    </row>
    <row r="1224" s="421" customFormat="1" ht="18.75" customHeight="1" spans="1:22">
      <c r="A1224" s="453" t="s">
        <v>2269</v>
      </c>
      <c r="B1224" s="416" t="s">
        <v>113</v>
      </c>
      <c r="C1224" s="416"/>
      <c r="D1224" s="454">
        <v>0</v>
      </c>
      <c r="E1224" s="455"/>
      <c r="F1224" s="449"/>
      <c r="G1224" s="450"/>
      <c r="H1224" s="450"/>
      <c r="I1224" s="450"/>
      <c r="J1224" s="450"/>
      <c r="K1224" s="450"/>
      <c r="L1224" s="450"/>
      <c r="M1224" s="450"/>
      <c r="V1224" s="423" t="e">
        <f>#REF!+D1224</f>
        <v>#REF!</v>
      </c>
    </row>
    <row r="1225" s="420" customFormat="1" ht="18.75" customHeight="1" spans="1:22">
      <c r="A1225" s="445" t="s">
        <v>2270</v>
      </c>
      <c r="B1225" s="452" t="s">
        <v>3002</v>
      </c>
      <c r="C1225" s="452" t="s">
        <v>3001</v>
      </c>
      <c r="D1225" s="447">
        <v>13</v>
      </c>
      <c r="E1225" s="448"/>
      <c r="F1225" s="449"/>
      <c r="G1225" s="450"/>
      <c r="H1225" s="450"/>
      <c r="I1225" s="450"/>
      <c r="J1225" s="450"/>
      <c r="K1225" s="450">
        <v>13</v>
      </c>
      <c r="L1225" s="450"/>
      <c r="M1225" s="450"/>
      <c r="N1225" s="421"/>
      <c r="O1225" s="421"/>
      <c r="P1225" s="421"/>
      <c r="Q1225" s="421"/>
      <c r="V1225" s="456" t="e">
        <f>#REF!+D1225</f>
        <v>#REF!</v>
      </c>
    </row>
    <row r="1226" s="420" customFormat="1" ht="18.75" customHeight="1" spans="1:22">
      <c r="A1226" s="445" t="s">
        <v>2272</v>
      </c>
      <c r="B1226" s="451" t="s">
        <v>2273</v>
      </c>
      <c r="C1226" s="451"/>
      <c r="D1226" s="447">
        <v>0</v>
      </c>
      <c r="E1226" s="448"/>
      <c r="F1226" s="449"/>
      <c r="G1226" s="450"/>
      <c r="H1226" s="450"/>
      <c r="I1226" s="450"/>
      <c r="J1226" s="450"/>
      <c r="K1226" s="450"/>
      <c r="L1226" s="450"/>
      <c r="M1226" s="450"/>
      <c r="N1226" s="421"/>
      <c r="O1226" s="421"/>
      <c r="P1226" s="421"/>
      <c r="Q1226" s="421"/>
      <c r="V1226" s="456" t="e">
        <f>#REF!+D1226</f>
        <v>#REF!</v>
      </c>
    </row>
    <row r="1227" s="420" customFormat="1" ht="18.75" customHeight="1" spans="1:22">
      <c r="A1227" s="445" t="s">
        <v>2274</v>
      </c>
      <c r="B1227" s="452" t="s">
        <v>95</v>
      </c>
      <c r="C1227" s="452"/>
      <c r="D1227" s="447">
        <v>0</v>
      </c>
      <c r="E1227" s="448"/>
      <c r="F1227" s="449"/>
      <c r="G1227" s="450"/>
      <c r="H1227" s="450"/>
      <c r="I1227" s="450"/>
      <c r="J1227" s="450"/>
      <c r="K1227" s="450"/>
      <c r="L1227" s="450"/>
      <c r="M1227" s="450"/>
      <c r="N1227" s="421"/>
      <c r="O1227" s="421"/>
      <c r="P1227" s="421"/>
      <c r="Q1227" s="421"/>
      <c r="V1227" s="456" t="e">
        <f>#REF!+D1227</f>
        <v>#REF!</v>
      </c>
    </row>
    <row r="1228" s="420" customFormat="1" ht="18.75" customHeight="1" spans="1:22">
      <c r="A1228" s="445" t="s">
        <v>2275</v>
      </c>
      <c r="B1228" s="446" t="s">
        <v>97</v>
      </c>
      <c r="C1228" s="446"/>
      <c r="D1228" s="447">
        <v>0</v>
      </c>
      <c r="E1228" s="448"/>
      <c r="F1228" s="449"/>
      <c r="G1228" s="450"/>
      <c r="H1228" s="450"/>
      <c r="I1228" s="450"/>
      <c r="J1228" s="450"/>
      <c r="K1228" s="450"/>
      <c r="L1228" s="450"/>
      <c r="M1228" s="450"/>
      <c r="N1228" s="421"/>
      <c r="O1228" s="421"/>
      <c r="P1228" s="421"/>
      <c r="Q1228" s="421"/>
      <c r="V1228" s="456" t="e">
        <f>#REF!+D1228</f>
        <v>#REF!</v>
      </c>
    </row>
    <row r="1229" s="421" customFormat="1" ht="18.75" customHeight="1" spans="1:22">
      <c r="A1229" s="453" t="s">
        <v>2276</v>
      </c>
      <c r="B1229" s="416" t="s">
        <v>99</v>
      </c>
      <c r="C1229" s="416"/>
      <c r="D1229" s="454">
        <v>0</v>
      </c>
      <c r="E1229" s="455"/>
      <c r="F1229" s="449"/>
      <c r="G1229" s="450"/>
      <c r="H1229" s="450"/>
      <c r="I1229" s="450"/>
      <c r="J1229" s="450"/>
      <c r="K1229" s="450"/>
      <c r="L1229" s="450"/>
      <c r="M1229" s="450"/>
      <c r="V1229" s="423" t="e">
        <f>#REF!+D1229</f>
        <v>#REF!</v>
      </c>
    </row>
    <row r="1230" s="421" customFormat="1" ht="18.75" customHeight="1" spans="1:22">
      <c r="A1230" s="453" t="s">
        <v>2277</v>
      </c>
      <c r="B1230" s="416" t="s">
        <v>2278</v>
      </c>
      <c r="C1230" s="416"/>
      <c r="D1230" s="454">
        <v>0</v>
      </c>
      <c r="E1230" s="455"/>
      <c r="F1230" s="449"/>
      <c r="G1230" s="450"/>
      <c r="H1230" s="450"/>
      <c r="I1230" s="450"/>
      <c r="J1230" s="450"/>
      <c r="K1230" s="450"/>
      <c r="L1230" s="450"/>
      <c r="M1230" s="450"/>
      <c r="V1230" s="423" t="e">
        <f>#REF!+D1230</f>
        <v>#REF!</v>
      </c>
    </row>
    <row r="1231" s="421" customFormat="1" ht="18.75" customHeight="1" spans="1:22">
      <c r="A1231" s="453" t="s">
        <v>2279</v>
      </c>
      <c r="B1231" s="416" t="s">
        <v>2280</v>
      </c>
      <c r="C1231" s="416"/>
      <c r="D1231" s="454">
        <v>0</v>
      </c>
      <c r="E1231" s="455"/>
      <c r="F1231" s="449"/>
      <c r="G1231" s="450"/>
      <c r="H1231" s="450"/>
      <c r="I1231" s="450"/>
      <c r="J1231" s="450"/>
      <c r="K1231" s="450"/>
      <c r="L1231" s="450"/>
      <c r="M1231" s="450"/>
      <c r="V1231" s="423" t="e">
        <f>#REF!+D1231</f>
        <v>#REF!</v>
      </c>
    </row>
    <row r="1232" s="421" customFormat="1" ht="18.75" customHeight="1" spans="1:22">
      <c r="A1232" s="453" t="s">
        <v>2281</v>
      </c>
      <c r="B1232" s="416" t="s">
        <v>2282</v>
      </c>
      <c r="C1232" s="416"/>
      <c r="D1232" s="454">
        <v>0</v>
      </c>
      <c r="E1232" s="455"/>
      <c r="F1232" s="449"/>
      <c r="G1232" s="450"/>
      <c r="H1232" s="450"/>
      <c r="I1232" s="450"/>
      <c r="J1232" s="450"/>
      <c r="K1232" s="450"/>
      <c r="L1232" s="450"/>
      <c r="M1232" s="450"/>
      <c r="V1232" s="423" t="e">
        <f>#REF!+D1232</f>
        <v>#REF!</v>
      </c>
    </row>
    <row r="1233" s="421" customFormat="1" ht="18.75" customHeight="1" spans="1:22">
      <c r="A1233" s="453" t="s">
        <v>2283</v>
      </c>
      <c r="B1233" s="416" t="s">
        <v>2284</v>
      </c>
      <c r="C1233" s="416"/>
      <c r="D1233" s="454">
        <v>0</v>
      </c>
      <c r="E1233" s="455"/>
      <c r="F1233" s="449"/>
      <c r="G1233" s="450"/>
      <c r="H1233" s="450"/>
      <c r="I1233" s="450"/>
      <c r="J1233" s="450"/>
      <c r="K1233" s="450"/>
      <c r="L1233" s="450"/>
      <c r="M1233" s="450"/>
      <c r="V1233" s="423" t="e">
        <f>#REF!+D1233</f>
        <v>#REF!</v>
      </c>
    </row>
    <row r="1234" s="421" customFormat="1" ht="18.75" customHeight="1" spans="1:22">
      <c r="A1234" s="453" t="s">
        <v>2285</v>
      </c>
      <c r="B1234" s="416" t="s">
        <v>2286</v>
      </c>
      <c r="C1234" s="416"/>
      <c r="D1234" s="454">
        <v>0</v>
      </c>
      <c r="E1234" s="455"/>
      <c r="F1234" s="449"/>
      <c r="G1234" s="450"/>
      <c r="H1234" s="450"/>
      <c r="I1234" s="450"/>
      <c r="J1234" s="450"/>
      <c r="K1234" s="450"/>
      <c r="L1234" s="450"/>
      <c r="M1234" s="450"/>
      <c r="V1234" s="423" t="e">
        <f>#REF!+D1234</f>
        <v>#REF!</v>
      </c>
    </row>
    <row r="1235" s="421" customFormat="1" ht="18.75" customHeight="1" spans="1:22">
      <c r="A1235" s="453" t="s">
        <v>2287</v>
      </c>
      <c r="B1235" s="416" t="s">
        <v>2288</v>
      </c>
      <c r="C1235" s="416"/>
      <c r="D1235" s="454">
        <v>0</v>
      </c>
      <c r="E1235" s="455"/>
      <c r="F1235" s="449"/>
      <c r="G1235" s="450"/>
      <c r="H1235" s="450"/>
      <c r="I1235" s="450"/>
      <c r="J1235" s="450"/>
      <c r="K1235" s="450"/>
      <c r="L1235" s="450"/>
      <c r="M1235" s="450"/>
      <c r="V1235" s="423" t="e">
        <f>#REF!+D1235</f>
        <v>#REF!</v>
      </c>
    </row>
    <row r="1236" s="421" customFormat="1" ht="18.75" customHeight="1" spans="1:22">
      <c r="A1236" s="453" t="s">
        <v>2289</v>
      </c>
      <c r="B1236" s="416" t="s">
        <v>2290</v>
      </c>
      <c r="C1236" s="416"/>
      <c r="D1236" s="454">
        <v>0</v>
      </c>
      <c r="E1236" s="455"/>
      <c r="F1236" s="449"/>
      <c r="G1236" s="450"/>
      <c r="H1236" s="450"/>
      <c r="I1236" s="450"/>
      <c r="J1236" s="450"/>
      <c r="K1236" s="450"/>
      <c r="L1236" s="450"/>
      <c r="M1236" s="450"/>
      <c r="V1236" s="423" t="e">
        <f>#REF!+D1236</f>
        <v>#REF!</v>
      </c>
    </row>
    <row r="1237" s="420" customFormat="1" ht="18.75" customHeight="1" spans="1:22">
      <c r="A1237" s="445" t="s">
        <v>2291</v>
      </c>
      <c r="B1237" s="451" t="s">
        <v>2292</v>
      </c>
      <c r="C1237" s="451"/>
      <c r="D1237" s="447">
        <v>0</v>
      </c>
      <c r="E1237" s="448"/>
      <c r="F1237" s="449"/>
      <c r="G1237" s="450"/>
      <c r="H1237" s="450"/>
      <c r="I1237" s="450"/>
      <c r="J1237" s="450"/>
      <c r="K1237" s="450"/>
      <c r="L1237" s="450"/>
      <c r="M1237" s="450"/>
      <c r="N1237" s="421"/>
      <c r="O1237" s="421"/>
      <c r="P1237" s="421"/>
      <c r="Q1237" s="421"/>
      <c r="V1237" s="456" t="e">
        <f>#REF!+D1237</f>
        <v>#REF!</v>
      </c>
    </row>
    <row r="1238" s="420" customFormat="1" ht="18.75" customHeight="1" spans="1:22">
      <c r="A1238" s="445" t="s">
        <v>2293</v>
      </c>
      <c r="B1238" s="446" t="s">
        <v>2294</v>
      </c>
      <c r="C1238" s="446"/>
      <c r="D1238" s="447">
        <v>0</v>
      </c>
      <c r="E1238" s="448"/>
      <c r="F1238" s="449"/>
      <c r="G1238" s="450"/>
      <c r="H1238" s="450"/>
      <c r="I1238" s="450"/>
      <c r="J1238" s="450"/>
      <c r="K1238" s="450"/>
      <c r="L1238" s="450"/>
      <c r="M1238" s="450"/>
      <c r="N1238" s="421"/>
      <c r="O1238" s="421"/>
      <c r="P1238" s="421"/>
      <c r="Q1238" s="421"/>
      <c r="V1238" s="456" t="e">
        <f>#REF!+D1238</f>
        <v>#REF!</v>
      </c>
    </row>
    <row r="1239" s="420" customFormat="1" ht="18.75" customHeight="1" spans="1:22">
      <c r="A1239" s="445" t="s">
        <v>2295</v>
      </c>
      <c r="B1239" s="451" t="s">
        <v>2296</v>
      </c>
      <c r="C1239" s="451"/>
      <c r="D1239" s="447">
        <v>0</v>
      </c>
      <c r="E1239" s="448"/>
      <c r="F1239" s="449"/>
      <c r="G1239" s="450"/>
      <c r="H1239" s="450"/>
      <c r="I1239" s="450"/>
      <c r="J1239" s="450"/>
      <c r="K1239" s="450"/>
      <c r="L1239" s="450"/>
      <c r="M1239" s="450"/>
      <c r="N1239" s="421"/>
      <c r="O1239" s="421"/>
      <c r="P1239" s="421"/>
      <c r="Q1239" s="421"/>
      <c r="V1239" s="456" t="e">
        <f>#REF!+D1239</f>
        <v>#REF!</v>
      </c>
    </row>
    <row r="1240" s="420" customFormat="1" ht="18.75" customHeight="1" spans="1:22">
      <c r="A1240" s="445" t="s">
        <v>2297</v>
      </c>
      <c r="B1240" s="452" t="s">
        <v>2298</v>
      </c>
      <c r="C1240" s="452"/>
      <c r="D1240" s="447">
        <v>0</v>
      </c>
      <c r="E1240" s="448"/>
      <c r="F1240" s="449"/>
      <c r="G1240" s="450"/>
      <c r="H1240" s="450"/>
      <c r="I1240" s="450"/>
      <c r="J1240" s="450"/>
      <c r="K1240" s="450"/>
      <c r="L1240" s="450"/>
      <c r="M1240" s="450"/>
      <c r="N1240" s="421"/>
      <c r="O1240" s="421"/>
      <c r="P1240" s="421"/>
      <c r="Q1240" s="421"/>
      <c r="V1240" s="456" t="e">
        <f>#REF!+D1240</f>
        <v>#REF!</v>
      </c>
    </row>
    <row r="1241" s="420" customFormat="1" ht="18.75" customHeight="1" spans="1:22">
      <c r="A1241" s="445" t="s">
        <v>2299</v>
      </c>
      <c r="B1241" s="452" t="s">
        <v>2300</v>
      </c>
      <c r="C1241" s="452"/>
      <c r="D1241" s="447">
        <v>0</v>
      </c>
      <c r="E1241" s="448"/>
      <c r="F1241" s="449"/>
      <c r="G1241" s="450"/>
      <c r="H1241" s="450"/>
      <c r="I1241" s="450"/>
      <c r="J1241" s="450"/>
      <c r="K1241" s="450"/>
      <c r="L1241" s="450"/>
      <c r="M1241" s="450"/>
      <c r="N1241" s="421"/>
      <c r="O1241" s="421"/>
      <c r="P1241" s="421"/>
      <c r="Q1241" s="421"/>
      <c r="V1241" s="456" t="e">
        <f>#REF!+D1241</f>
        <v>#REF!</v>
      </c>
    </row>
    <row r="1242" s="421" customFormat="1" ht="18.75" customHeight="1" spans="1:22">
      <c r="A1242" s="453" t="s">
        <v>2301</v>
      </c>
      <c r="B1242" s="416" t="s">
        <v>2302</v>
      </c>
      <c r="C1242" s="416"/>
      <c r="D1242" s="454">
        <v>0</v>
      </c>
      <c r="E1242" s="455"/>
      <c r="F1242" s="449"/>
      <c r="G1242" s="450"/>
      <c r="H1242" s="450"/>
      <c r="I1242" s="450"/>
      <c r="J1242" s="450"/>
      <c r="K1242" s="450"/>
      <c r="L1242" s="450"/>
      <c r="M1242" s="450"/>
      <c r="V1242" s="423" t="e">
        <f>#REF!+D1242</f>
        <v>#REF!</v>
      </c>
    </row>
    <row r="1243" s="420" customFormat="1" ht="18.75" customHeight="1" spans="1:22">
      <c r="A1243" s="445" t="s">
        <v>2303</v>
      </c>
      <c r="B1243" s="452" t="s">
        <v>113</v>
      </c>
      <c r="C1243" s="452"/>
      <c r="D1243" s="447">
        <v>0</v>
      </c>
      <c r="E1243" s="448"/>
      <c r="F1243" s="449"/>
      <c r="G1243" s="450"/>
      <c r="H1243" s="450"/>
      <c r="I1243" s="450"/>
      <c r="J1243" s="450"/>
      <c r="K1243" s="450"/>
      <c r="L1243" s="450"/>
      <c r="M1243" s="450"/>
      <c r="N1243" s="421"/>
      <c r="O1243" s="421"/>
      <c r="P1243" s="421"/>
      <c r="Q1243" s="421"/>
      <c r="V1243" s="456" t="e">
        <f>#REF!+D1243</f>
        <v>#REF!</v>
      </c>
    </row>
    <row r="1244" s="420" customFormat="1" ht="18.75" customHeight="1" spans="1:22">
      <c r="A1244" s="445" t="s">
        <v>2304</v>
      </c>
      <c r="B1244" s="452" t="s">
        <v>2305</v>
      </c>
      <c r="C1244" s="452"/>
      <c r="D1244" s="447">
        <v>0</v>
      </c>
      <c r="E1244" s="448"/>
      <c r="F1244" s="449"/>
      <c r="G1244" s="450"/>
      <c r="H1244" s="450"/>
      <c r="I1244" s="450"/>
      <c r="J1244" s="450"/>
      <c r="K1244" s="450"/>
      <c r="L1244" s="450"/>
      <c r="M1244" s="450"/>
      <c r="N1244" s="421"/>
      <c r="O1244" s="421"/>
      <c r="P1244" s="421"/>
      <c r="Q1244" s="421"/>
      <c r="V1244" s="456" t="e">
        <f>#REF!+D1244</f>
        <v>#REF!</v>
      </c>
    </row>
    <row r="1245" s="420" customFormat="1" ht="18.75" customHeight="1" spans="1:22">
      <c r="A1245" s="445" t="s">
        <v>2306</v>
      </c>
      <c r="B1245" s="452" t="s">
        <v>2307</v>
      </c>
      <c r="C1245" s="452"/>
      <c r="D1245" s="447">
        <v>0</v>
      </c>
      <c r="E1245" s="448"/>
      <c r="F1245" s="449"/>
      <c r="G1245" s="450"/>
      <c r="H1245" s="450"/>
      <c r="I1245" s="450"/>
      <c r="J1245" s="450"/>
      <c r="K1245" s="450"/>
      <c r="L1245" s="450"/>
      <c r="M1245" s="450"/>
      <c r="N1245" s="421"/>
      <c r="O1245" s="421"/>
      <c r="P1245" s="421"/>
      <c r="Q1245" s="421"/>
      <c r="V1245" s="456" t="e">
        <f>#REF!+D1245</f>
        <v>#REF!</v>
      </c>
    </row>
    <row r="1246" s="421" customFormat="1" ht="18.75" customHeight="1" spans="1:22">
      <c r="A1246" s="453" t="s">
        <v>2308</v>
      </c>
      <c r="B1246" s="416" t="s">
        <v>95</v>
      </c>
      <c r="C1246" s="416"/>
      <c r="D1246" s="454">
        <v>0</v>
      </c>
      <c r="E1246" s="455"/>
      <c r="F1246" s="449"/>
      <c r="G1246" s="450"/>
      <c r="H1246" s="450"/>
      <c r="I1246" s="450"/>
      <c r="J1246" s="450"/>
      <c r="K1246" s="450"/>
      <c r="L1246" s="450"/>
      <c r="M1246" s="450"/>
      <c r="V1246" s="423" t="e">
        <f>#REF!+D1246</f>
        <v>#REF!</v>
      </c>
    </row>
    <row r="1247" s="421" customFormat="1" ht="18.75" customHeight="1" spans="1:22">
      <c r="A1247" s="453" t="s">
        <v>2309</v>
      </c>
      <c r="B1247" s="416" t="s">
        <v>97</v>
      </c>
      <c r="C1247" s="416"/>
      <c r="D1247" s="454">
        <v>0</v>
      </c>
      <c r="E1247" s="455"/>
      <c r="F1247" s="449"/>
      <c r="G1247" s="450"/>
      <c r="H1247" s="450"/>
      <c r="I1247" s="450"/>
      <c r="J1247" s="450"/>
      <c r="K1247" s="450"/>
      <c r="L1247" s="450"/>
      <c r="M1247" s="450"/>
      <c r="V1247" s="423" t="e">
        <f>#REF!+D1247</f>
        <v>#REF!</v>
      </c>
    </row>
    <row r="1248" s="421" customFormat="1" ht="18.75" customHeight="1" spans="1:22">
      <c r="A1248" s="453" t="s">
        <v>2310</v>
      </c>
      <c r="B1248" s="416" t="s">
        <v>99</v>
      </c>
      <c r="C1248" s="416"/>
      <c r="D1248" s="454">
        <v>0</v>
      </c>
      <c r="E1248" s="455"/>
      <c r="F1248" s="449"/>
      <c r="G1248" s="450"/>
      <c r="H1248" s="450"/>
      <c r="I1248" s="450"/>
      <c r="J1248" s="450"/>
      <c r="K1248" s="450"/>
      <c r="L1248" s="450"/>
      <c r="M1248" s="450"/>
      <c r="V1248" s="423" t="e">
        <f>#REF!+D1248</f>
        <v>#REF!</v>
      </c>
    </row>
    <row r="1249" s="421" customFormat="1" ht="18.75" customHeight="1" spans="1:22">
      <c r="A1249" s="453" t="s">
        <v>2311</v>
      </c>
      <c r="B1249" s="416" t="s">
        <v>2312</v>
      </c>
      <c r="C1249" s="416"/>
      <c r="D1249" s="454">
        <v>0</v>
      </c>
      <c r="E1249" s="455"/>
      <c r="F1249" s="449"/>
      <c r="G1249" s="450"/>
      <c r="H1249" s="450"/>
      <c r="I1249" s="450"/>
      <c r="J1249" s="450"/>
      <c r="K1249" s="450"/>
      <c r="L1249" s="450"/>
      <c r="M1249" s="450"/>
      <c r="V1249" s="423" t="e">
        <f>#REF!+D1249</f>
        <v>#REF!</v>
      </c>
    </row>
    <row r="1250" s="421" customFormat="1" ht="18.75" customHeight="1" spans="1:22">
      <c r="A1250" s="453" t="s">
        <v>2313</v>
      </c>
      <c r="B1250" s="416" t="s">
        <v>2314</v>
      </c>
      <c r="C1250" s="416"/>
      <c r="D1250" s="454">
        <v>0</v>
      </c>
      <c r="E1250" s="455"/>
      <c r="F1250" s="449"/>
      <c r="G1250" s="450"/>
      <c r="H1250" s="450"/>
      <c r="I1250" s="450"/>
      <c r="J1250" s="450"/>
      <c r="K1250" s="450"/>
      <c r="L1250" s="450"/>
      <c r="M1250" s="450"/>
      <c r="V1250" s="423" t="e">
        <f>#REF!+D1250</f>
        <v>#REF!</v>
      </c>
    </row>
    <row r="1251" s="420" customFormat="1" ht="18.75" customHeight="1" spans="1:22">
      <c r="A1251" s="445" t="s">
        <v>2315</v>
      </c>
      <c r="B1251" s="452" t="s">
        <v>2316</v>
      </c>
      <c r="C1251" s="452"/>
      <c r="D1251" s="447">
        <v>0</v>
      </c>
      <c r="E1251" s="448"/>
      <c r="F1251" s="449"/>
      <c r="G1251" s="450"/>
      <c r="H1251" s="450"/>
      <c r="I1251" s="450"/>
      <c r="J1251" s="450"/>
      <c r="K1251" s="450"/>
      <c r="L1251" s="450"/>
      <c r="M1251" s="450"/>
      <c r="N1251" s="421"/>
      <c r="O1251" s="421"/>
      <c r="P1251" s="421"/>
      <c r="Q1251" s="421"/>
      <c r="V1251" s="456" t="e">
        <f>#REF!+D1251</f>
        <v>#REF!</v>
      </c>
    </row>
    <row r="1252" s="421" customFormat="1" ht="18.75" customHeight="1" spans="1:22">
      <c r="A1252" s="453" t="s">
        <v>2317</v>
      </c>
      <c r="B1252" s="416" t="s">
        <v>113</v>
      </c>
      <c r="C1252" s="416"/>
      <c r="D1252" s="454">
        <v>0</v>
      </c>
      <c r="E1252" s="455"/>
      <c r="F1252" s="449"/>
      <c r="G1252" s="450"/>
      <c r="H1252" s="450"/>
      <c r="I1252" s="450"/>
      <c r="J1252" s="450"/>
      <c r="K1252" s="450"/>
      <c r="L1252" s="450"/>
      <c r="M1252" s="450"/>
      <c r="V1252" s="423" t="e">
        <f>#REF!+D1252</f>
        <v>#REF!</v>
      </c>
    </row>
    <row r="1253" s="421" customFormat="1" ht="18.75" customHeight="1" spans="1:22">
      <c r="A1253" s="453" t="s">
        <v>2318</v>
      </c>
      <c r="B1253" s="416" t="s">
        <v>2319</v>
      </c>
      <c r="C1253" s="416"/>
      <c r="D1253" s="454">
        <v>0</v>
      </c>
      <c r="E1253" s="455"/>
      <c r="F1253" s="449"/>
      <c r="G1253" s="450"/>
      <c r="H1253" s="450"/>
      <c r="I1253" s="450"/>
      <c r="J1253" s="450"/>
      <c r="K1253" s="450"/>
      <c r="L1253" s="450"/>
      <c r="M1253" s="450"/>
      <c r="V1253" s="423" t="e">
        <f>#REF!+D1253</f>
        <v>#REF!</v>
      </c>
    </row>
    <row r="1254" s="421" customFormat="1" ht="18.75" customHeight="1" spans="1:22">
      <c r="A1254" s="453" t="s">
        <v>2343</v>
      </c>
      <c r="B1254" s="416" t="s">
        <v>2344</v>
      </c>
      <c r="C1254" s="416"/>
      <c r="D1254" s="454">
        <v>0</v>
      </c>
      <c r="E1254" s="455"/>
      <c r="F1254" s="449"/>
      <c r="G1254" s="450"/>
      <c r="H1254" s="450"/>
      <c r="I1254" s="450"/>
      <c r="J1254" s="450"/>
      <c r="K1254" s="450"/>
      <c r="L1254" s="450"/>
      <c r="M1254" s="450"/>
      <c r="V1254" s="423" t="e">
        <f>#REF!+D1254</f>
        <v>#REF!</v>
      </c>
    </row>
    <row r="1255" s="421" customFormat="1" ht="18.75" customHeight="1" spans="1:22">
      <c r="A1255" s="453" t="s">
        <v>2345</v>
      </c>
      <c r="B1255" s="416" t="s">
        <v>95</v>
      </c>
      <c r="C1255" s="416"/>
      <c r="D1255" s="454">
        <v>0</v>
      </c>
      <c r="E1255" s="455"/>
      <c r="F1255" s="449"/>
      <c r="G1255" s="450"/>
      <c r="H1255" s="450"/>
      <c r="I1255" s="450"/>
      <c r="J1255" s="450"/>
      <c r="K1255" s="450"/>
      <c r="L1255" s="450"/>
      <c r="M1255" s="450"/>
      <c r="V1255" s="423" t="e">
        <f>#REF!+D1255</f>
        <v>#REF!</v>
      </c>
    </row>
    <row r="1256" s="421" customFormat="1" ht="18.75" customHeight="1" spans="1:22">
      <c r="A1256" s="453" t="s">
        <v>2346</v>
      </c>
      <c r="B1256" s="416" t="s">
        <v>97</v>
      </c>
      <c r="C1256" s="416"/>
      <c r="D1256" s="454">
        <v>0</v>
      </c>
      <c r="E1256" s="455"/>
      <c r="F1256" s="449"/>
      <c r="G1256" s="450"/>
      <c r="H1256" s="450"/>
      <c r="I1256" s="450"/>
      <c r="J1256" s="450"/>
      <c r="K1256" s="450"/>
      <c r="L1256" s="450"/>
      <c r="M1256" s="450"/>
      <c r="V1256" s="423" t="e">
        <f>#REF!+D1256</f>
        <v>#REF!</v>
      </c>
    </row>
    <row r="1257" s="420" customFormat="1" ht="18.75" customHeight="1" spans="1:22">
      <c r="A1257" s="445" t="s">
        <v>2347</v>
      </c>
      <c r="B1257" s="452" t="s">
        <v>99</v>
      </c>
      <c r="C1257" s="452"/>
      <c r="D1257" s="447">
        <v>0</v>
      </c>
      <c r="E1257" s="448"/>
      <c r="F1257" s="449"/>
      <c r="G1257" s="450"/>
      <c r="H1257" s="450"/>
      <c r="I1257" s="450"/>
      <c r="J1257" s="450"/>
      <c r="K1257" s="450"/>
      <c r="L1257" s="450"/>
      <c r="M1257" s="450"/>
      <c r="N1257" s="421"/>
      <c r="O1257" s="421"/>
      <c r="P1257" s="421"/>
      <c r="Q1257" s="421"/>
      <c r="V1257" s="456" t="e">
        <f>#REF!+D1257</f>
        <v>#REF!</v>
      </c>
    </row>
    <row r="1258" s="420" customFormat="1" ht="18.75" customHeight="1" spans="1:22">
      <c r="A1258" s="445" t="s">
        <v>2348</v>
      </c>
      <c r="B1258" s="452" t="s">
        <v>2349</v>
      </c>
      <c r="C1258" s="452"/>
      <c r="D1258" s="447">
        <v>0</v>
      </c>
      <c r="E1258" s="448"/>
      <c r="F1258" s="449"/>
      <c r="G1258" s="450"/>
      <c r="H1258" s="450"/>
      <c r="I1258" s="450"/>
      <c r="J1258" s="450"/>
      <c r="K1258" s="450"/>
      <c r="L1258" s="450"/>
      <c r="M1258" s="450"/>
      <c r="N1258" s="421"/>
      <c r="O1258" s="421"/>
      <c r="P1258" s="421"/>
      <c r="Q1258" s="421"/>
      <c r="V1258" s="456" t="e">
        <f>#REF!+D1258</f>
        <v>#REF!</v>
      </c>
    </row>
    <row r="1259" s="421" customFormat="1" ht="18.75" customHeight="1" spans="1:22">
      <c r="A1259" s="453" t="s">
        <v>2350</v>
      </c>
      <c r="B1259" s="416" t="s">
        <v>2351</v>
      </c>
      <c r="C1259" s="416"/>
      <c r="D1259" s="454">
        <v>0</v>
      </c>
      <c r="E1259" s="455"/>
      <c r="F1259" s="449"/>
      <c r="G1259" s="450"/>
      <c r="H1259" s="450"/>
      <c r="I1259" s="450"/>
      <c r="J1259" s="450"/>
      <c r="K1259" s="450"/>
      <c r="L1259" s="450"/>
      <c r="M1259" s="450"/>
      <c r="V1259" s="423" t="e">
        <f>#REF!+D1259</f>
        <v>#REF!</v>
      </c>
    </row>
    <row r="1260" s="421" customFormat="1" ht="18.75" customHeight="1" spans="1:22">
      <c r="A1260" s="453" t="s">
        <v>2352</v>
      </c>
      <c r="B1260" s="416" t="s">
        <v>2353</v>
      </c>
      <c r="C1260" s="416"/>
      <c r="D1260" s="454">
        <v>0</v>
      </c>
      <c r="E1260" s="455"/>
      <c r="F1260" s="449"/>
      <c r="G1260" s="450"/>
      <c r="H1260" s="450"/>
      <c r="I1260" s="450"/>
      <c r="J1260" s="450"/>
      <c r="K1260" s="450"/>
      <c r="L1260" s="450"/>
      <c r="M1260" s="450"/>
      <c r="V1260" s="423" t="e">
        <f>#REF!+D1260</f>
        <v>#REF!</v>
      </c>
    </row>
    <row r="1261" s="421" customFormat="1" ht="18.75" customHeight="1" spans="1:22">
      <c r="A1261" s="453" t="s">
        <v>2354</v>
      </c>
      <c r="B1261" s="416" t="s">
        <v>2355</v>
      </c>
      <c r="C1261" s="416"/>
      <c r="D1261" s="454">
        <v>0</v>
      </c>
      <c r="E1261" s="455"/>
      <c r="F1261" s="449"/>
      <c r="G1261" s="450"/>
      <c r="H1261" s="450"/>
      <c r="I1261" s="450"/>
      <c r="J1261" s="450"/>
      <c r="K1261" s="450"/>
      <c r="L1261" s="450"/>
      <c r="M1261" s="450"/>
      <c r="V1261" s="423" t="e">
        <f>#REF!+D1261</f>
        <v>#REF!</v>
      </c>
    </row>
    <row r="1262" s="421" customFormat="1" ht="18.75" customHeight="1" spans="1:22">
      <c r="A1262" s="453" t="s">
        <v>2356</v>
      </c>
      <c r="B1262" s="416" t="s">
        <v>2357</v>
      </c>
      <c r="C1262" s="416"/>
      <c r="D1262" s="454">
        <v>0</v>
      </c>
      <c r="E1262" s="455"/>
      <c r="F1262" s="449"/>
      <c r="G1262" s="450"/>
      <c r="H1262" s="450"/>
      <c r="I1262" s="450"/>
      <c r="J1262" s="450"/>
      <c r="K1262" s="450"/>
      <c r="L1262" s="450"/>
      <c r="M1262" s="450"/>
      <c r="V1262" s="423" t="e">
        <f>#REF!+D1262</f>
        <v>#REF!</v>
      </c>
    </row>
    <row r="1263" s="421" customFormat="1" ht="18.75" customHeight="1" spans="1:22">
      <c r="A1263" s="453" t="s">
        <v>2358</v>
      </c>
      <c r="B1263" s="416" t="s">
        <v>2359</v>
      </c>
      <c r="C1263" s="416"/>
      <c r="D1263" s="454">
        <v>0</v>
      </c>
      <c r="E1263" s="455"/>
      <c r="F1263" s="449"/>
      <c r="G1263" s="450"/>
      <c r="H1263" s="450"/>
      <c r="I1263" s="450"/>
      <c r="J1263" s="450"/>
      <c r="K1263" s="450"/>
      <c r="L1263" s="450"/>
      <c r="M1263" s="450"/>
      <c r="V1263" s="423" t="e">
        <f>#REF!+D1263</f>
        <v>#REF!</v>
      </c>
    </row>
    <row r="1264" s="421" customFormat="1" ht="18.75" customHeight="1" spans="1:22">
      <c r="A1264" s="453" t="s">
        <v>2360</v>
      </c>
      <c r="B1264" s="416" t="s">
        <v>2361</v>
      </c>
      <c r="C1264" s="416"/>
      <c r="D1264" s="454">
        <v>0</v>
      </c>
      <c r="E1264" s="455"/>
      <c r="F1264" s="449"/>
      <c r="G1264" s="450"/>
      <c r="H1264" s="450"/>
      <c r="I1264" s="450"/>
      <c r="J1264" s="450"/>
      <c r="K1264" s="450"/>
      <c r="L1264" s="450"/>
      <c r="M1264" s="450"/>
      <c r="V1264" s="423" t="e">
        <f>#REF!+D1264</f>
        <v>#REF!</v>
      </c>
    </row>
    <row r="1265" s="421" customFormat="1" ht="18.75" customHeight="1" spans="1:22">
      <c r="A1265" s="453" t="s">
        <v>2362</v>
      </c>
      <c r="B1265" s="416" t="s">
        <v>2363</v>
      </c>
      <c r="C1265" s="416"/>
      <c r="D1265" s="454">
        <v>0</v>
      </c>
      <c r="E1265" s="455"/>
      <c r="F1265" s="449"/>
      <c r="G1265" s="450"/>
      <c r="H1265" s="450"/>
      <c r="I1265" s="450"/>
      <c r="J1265" s="450"/>
      <c r="K1265" s="450"/>
      <c r="L1265" s="450"/>
      <c r="M1265" s="450"/>
      <c r="V1265" s="423" t="e">
        <f>#REF!+D1265</f>
        <v>#REF!</v>
      </c>
    </row>
    <row r="1266" s="421" customFormat="1" ht="18.75" customHeight="1" spans="1:22">
      <c r="A1266" s="453" t="s">
        <v>2364</v>
      </c>
      <c r="B1266" s="416" t="s">
        <v>2365</v>
      </c>
      <c r="C1266" s="416"/>
      <c r="D1266" s="454">
        <v>0</v>
      </c>
      <c r="E1266" s="455"/>
      <c r="F1266" s="449"/>
      <c r="G1266" s="450"/>
      <c r="H1266" s="450"/>
      <c r="I1266" s="450"/>
      <c r="J1266" s="450"/>
      <c r="K1266" s="450"/>
      <c r="L1266" s="450"/>
      <c r="M1266" s="450"/>
      <c r="V1266" s="423" t="e">
        <f>#REF!+D1266</f>
        <v>#REF!</v>
      </c>
    </row>
    <row r="1267" s="421" customFormat="1" ht="18.75" customHeight="1" spans="1:22">
      <c r="A1267" s="453" t="s">
        <v>2366</v>
      </c>
      <c r="B1267" s="416" t="s">
        <v>2367</v>
      </c>
      <c r="C1267" s="416"/>
      <c r="D1267" s="454">
        <v>0</v>
      </c>
      <c r="E1267" s="455"/>
      <c r="F1267" s="449"/>
      <c r="G1267" s="450"/>
      <c r="H1267" s="450"/>
      <c r="I1267" s="450"/>
      <c r="J1267" s="450"/>
      <c r="K1267" s="450"/>
      <c r="L1267" s="450"/>
      <c r="M1267" s="450"/>
      <c r="V1267" s="423" t="e">
        <f>#REF!+D1267</f>
        <v>#REF!</v>
      </c>
    </row>
    <row r="1268" s="421" customFormat="1" ht="18.75" customHeight="1" spans="1:22">
      <c r="A1268" s="453" t="s">
        <v>2368</v>
      </c>
      <c r="B1268" s="416" t="s">
        <v>2369</v>
      </c>
      <c r="C1268" s="416"/>
      <c r="D1268" s="454">
        <v>0</v>
      </c>
      <c r="E1268" s="455"/>
      <c r="F1268" s="449"/>
      <c r="G1268" s="450"/>
      <c r="H1268" s="450"/>
      <c r="I1268" s="450"/>
      <c r="J1268" s="450"/>
      <c r="K1268" s="450"/>
      <c r="L1268" s="450"/>
      <c r="M1268" s="450"/>
      <c r="V1268" s="423" t="e">
        <f>#REF!+D1268</f>
        <v>#REF!</v>
      </c>
    </row>
    <row r="1269" s="421" customFormat="1" ht="18.75" customHeight="1" spans="1:22">
      <c r="A1269" s="453" t="s">
        <v>2370</v>
      </c>
      <c r="B1269" s="416" t="s">
        <v>3003</v>
      </c>
      <c r="C1269" s="416"/>
      <c r="D1269" s="454">
        <v>0</v>
      </c>
      <c r="E1269" s="455"/>
      <c r="F1269" s="449"/>
      <c r="G1269" s="450"/>
      <c r="H1269" s="450"/>
      <c r="I1269" s="450"/>
      <c r="J1269" s="450"/>
      <c r="K1269" s="450"/>
      <c r="L1269" s="450"/>
      <c r="M1269" s="450"/>
      <c r="V1269" s="423" t="e">
        <f>#REF!+D1269</f>
        <v>#REF!</v>
      </c>
    </row>
    <row r="1270" s="421" customFormat="1" ht="18.75" customHeight="1" spans="1:22">
      <c r="A1270" s="453" t="s">
        <v>2372</v>
      </c>
      <c r="B1270" s="416" t="s">
        <v>3003</v>
      </c>
      <c r="C1270" s="416"/>
      <c r="D1270" s="454">
        <v>0</v>
      </c>
      <c r="E1270" s="455"/>
      <c r="F1270" s="449"/>
      <c r="G1270" s="450"/>
      <c r="H1270" s="450"/>
      <c r="I1270" s="450"/>
      <c r="J1270" s="450"/>
      <c r="K1270" s="450"/>
      <c r="L1270" s="450"/>
      <c r="M1270" s="450"/>
      <c r="V1270" s="423" t="e">
        <f>#REF!+D1270</f>
        <v>#REF!</v>
      </c>
    </row>
    <row r="1271" s="421" customFormat="1" ht="18.75" customHeight="1" spans="1:22">
      <c r="A1271" s="453" t="s">
        <v>2373</v>
      </c>
      <c r="B1271" s="416" t="s">
        <v>68</v>
      </c>
      <c r="C1271" s="416" t="s">
        <v>3004</v>
      </c>
      <c r="D1271" s="454">
        <v>0</v>
      </c>
      <c r="E1271" s="455"/>
      <c r="F1271" s="449"/>
      <c r="G1271" s="450"/>
      <c r="H1271" s="450"/>
      <c r="I1271" s="450"/>
      <c r="J1271" s="450"/>
      <c r="K1271" s="450"/>
      <c r="L1271" s="450"/>
      <c r="M1271" s="450"/>
      <c r="V1271" s="423" t="e">
        <f>#REF!+D1271</f>
        <v>#REF!</v>
      </c>
    </row>
    <row r="1272" s="421" customFormat="1" ht="18.75" customHeight="1" spans="1:22">
      <c r="A1272" s="453" t="s">
        <v>2374</v>
      </c>
      <c r="B1272" s="416" t="s">
        <v>2375</v>
      </c>
      <c r="C1272" s="416"/>
      <c r="D1272" s="454">
        <v>0</v>
      </c>
      <c r="E1272" s="455"/>
      <c r="F1272" s="449"/>
      <c r="G1272" s="450"/>
      <c r="H1272" s="450"/>
      <c r="I1272" s="450"/>
      <c r="J1272" s="450"/>
      <c r="K1272" s="450"/>
      <c r="L1272" s="450"/>
      <c r="M1272" s="450"/>
      <c r="V1272" s="423" t="e">
        <f>#REF!+D1272</f>
        <v>#REF!</v>
      </c>
    </row>
    <row r="1273" s="421" customFormat="1" ht="18.75" customHeight="1" spans="1:22">
      <c r="A1273" s="453" t="s">
        <v>2376</v>
      </c>
      <c r="B1273" s="416" t="s">
        <v>2377</v>
      </c>
      <c r="C1273" s="416"/>
      <c r="D1273" s="454">
        <v>0</v>
      </c>
      <c r="E1273" s="455"/>
      <c r="F1273" s="449"/>
      <c r="G1273" s="450"/>
      <c r="H1273" s="450"/>
      <c r="I1273" s="450"/>
      <c r="J1273" s="450"/>
      <c r="K1273" s="450"/>
      <c r="L1273" s="450"/>
      <c r="M1273" s="450"/>
      <c r="V1273" s="423" t="e">
        <f>#REF!+D1273</f>
        <v>#REF!</v>
      </c>
    </row>
    <row r="1274" s="421" customFormat="1" ht="18.75" customHeight="1" spans="1:22">
      <c r="A1274" s="453" t="s">
        <v>2378</v>
      </c>
      <c r="B1274" s="416" t="s">
        <v>2379</v>
      </c>
      <c r="C1274" s="416"/>
      <c r="D1274" s="454">
        <v>0</v>
      </c>
      <c r="E1274" s="455"/>
      <c r="F1274" s="449"/>
      <c r="G1274" s="450"/>
      <c r="H1274" s="450"/>
      <c r="I1274" s="450"/>
      <c r="J1274" s="450"/>
      <c r="K1274" s="450"/>
      <c r="L1274" s="450"/>
      <c r="M1274" s="450"/>
      <c r="V1274" s="423" t="e">
        <f>#REF!+D1274</f>
        <v>#REF!</v>
      </c>
    </row>
    <row r="1275" s="421" customFormat="1" ht="18.75" customHeight="1" spans="1:22">
      <c r="A1275" s="453" t="s">
        <v>2380</v>
      </c>
      <c r="B1275" s="416" t="s">
        <v>2381</v>
      </c>
      <c r="C1275" s="416" t="s">
        <v>3005</v>
      </c>
      <c r="D1275" s="454">
        <v>0</v>
      </c>
      <c r="E1275" s="455"/>
      <c r="F1275" s="449"/>
      <c r="G1275" s="450"/>
      <c r="H1275" s="450"/>
      <c r="I1275" s="450"/>
      <c r="J1275" s="450"/>
      <c r="K1275" s="450"/>
      <c r="L1275" s="450"/>
      <c r="M1275" s="450"/>
      <c r="V1275" s="423" t="e">
        <f>#REF!+D1275</f>
        <v>#REF!</v>
      </c>
    </row>
    <row r="1276" s="421" customFormat="1" ht="18.75" customHeight="1" spans="1:22">
      <c r="A1276" s="453" t="s">
        <v>2382</v>
      </c>
      <c r="B1276" s="416" t="s">
        <v>2383</v>
      </c>
      <c r="C1276" s="416"/>
      <c r="D1276" s="454">
        <v>0</v>
      </c>
      <c r="E1276" s="455"/>
      <c r="F1276" s="449"/>
      <c r="G1276" s="450"/>
      <c r="H1276" s="450"/>
      <c r="I1276" s="450"/>
      <c r="J1276" s="450"/>
      <c r="K1276" s="450"/>
      <c r="L1276" s="450"/>
      <c r="M1276" s="450"/>
      <c r="V1276" s="423" t="e">
        <f>#REF!+D1276</f>
        <v>#REF!</v>
      </c>
    </row>
    <row r="1277" s="421" customFormat="1" ht="18.75" customHeight="1" spans="1:22">
      <c r="A1277" s="453" t="s">
        <v>2384</v>
      </c>
      <c r="B1277" s="416" t="s">
        <v>2385</v>
      </c>
      <c r="C1277" s="416"/>
      <c r="D1277" s="454">
        <v>0</v>
      </c>
      <c r="E1277" s="455"/>
      <c r="F1277" s="449"/>
      <c r="G1277" s="450"/>
      <c r="H1277" s="450"/>
      <c r="I1277" s="450"/>
      <c r="J1277" s="450"/>
      <c r="K1277" s="450"/>
      <c r="L1277" s="450"/>
      <c r="M1277" s="450"/>
      <c r="V1277" s="423" t="e">
        <f>#REF!+D1277</f>
        <v>#REF!</v>
      </c>
    </row>
    <row r="1278" s="421" customFormat="1" ht="18.75" customHeight="1" spans="1:22">
      <c r="A1278" s="453" t="s">
        <v>2386</v>
      </c>
      <c r="B1278" s="416" t="s">
        <v>2387</v>
      </c>
      <c r="C1278" s="416"/>
      <c r="D1278" s="454">
        <v>0</v>
      </c>
      <c r="E1278" s="455"/>
      <c r="F1278" s="449"/>
      <c r="G1278" s="450"/>
      <c r="H1278" s="450"/>
      <c r="I1278" s="450"/>
      <c r="J1278" s="450"/>
      <c r="K1278" s="450"/>
      <c r="L1278" s="450"/>
      <c r="M1278" s="450"/>
      <c r="V1278" s="423" t="e">
        <f>#REF!+D1278</f>
        <v>#REF!</v>
      </c>
    </row>
    <row r="1279" s="421" customFormat="1" ht="18.75" customHeight="1" spans="1:22">
      <c r="A1279" s="453" t="s">
        <v>2388</v>
      </c>
      <c r="B1279" s="416" t="s">
        <v>2389</v>
      </c>
      <c r="C1279" s="416"/>
      <c r="D1279" s="454">
        <v>0</v>
      </c>
      <c r="E1279" s="455"/>
      <c r="F1279" s="449"/>
      <c r="G1279" s="450"/>
      <c r="H1279" s="450"/>
      <c r="I1279" s="450"/>
      <c r="J1279" s="450"/>
      <c r="K1279" s="450"/>
      <c r="L1279" s="450"/>
      <c r="M1279" s="450"/>
      <c r="V1279" s="423" t="e">
        <f>#REF!+D1279</f>
        <v>#REF!</v>
      </c>
    </row>
    <row r="1280" s="421" customFormat="1" ht="18.75" customHeight="1" spans="1:22">
      <c r="A1280" s="453" t="s">
        <v>2390</v>
      </c>
      <c r="B1280" s="416" t="s">
        <v>2391</v>
      </c>
      <c r="C1280" s="416" t="s">
        <v>2722</v>
      </c>
      <c r="D1280" s="454">
        <v>0</v>
      </c>
      <c r="E1280" s="455"/>
      <c r="F1280" s="449"/>
      <c r="G1280" s="450"/>
      <c r="H1280" s="450"/>
      <c r="I1280" s="450"/>
      <c r="J1280" s="450"/>
      <c r="K1280" s="450"/>
      <c r="L1280" s="450"/>
      <c r="M1280" s="450"/>
      <c r="V1280" s="423" t="e">
        <f>#REF!+D1280</f>
        <v>#REF!</v>
      </c>
    </row>
    <row r="1281" s="421" customFormat="1" ht="18.75" customHeight="1" spans="1:22">
      <c r="A1281" s="453" t="s">
        <v>2392</v>
      </c>
      <c r="B1281" s="416" t="s">
        <v>2393</v>
      </c>
      <c r="C1281" s="416"/>
      <c r="D1281" s="454">
        <v>0</v>
      </c>
      <c r="E1281" s="455"/>
      <c r="F1281" s="449"/>
      <c r="G1281" s="450"/>
      <c r="H1281" s="450"/>
      <c r="I1281" s="450"/>
      <c r="J1281" s="450"/>
      <c r="K1281" s="450"/>
      <c r="L1281" s="450"/>
      <c r="M1281" s="450"/>
      <c r="V1281" s="423" t="e">
        <f>#REF!+D1281</f>
        <v>#REF!</v>
      </c>
    </row>
    <row r="1282" s="421" customFormat="1" ht="18.75" customHeight="1" spans="1:22">
      <c r="A1282" s="453" t="s">
        <v>2394</v>
      </c>
      <c r="B1282" s="416" t="s">
        <v>2395</v>
      </c>
      <c r="C1282" s="416"/>
      <c r="D1282" s="454">
        <v>0</v>
      </c>
      <c r="E1282" s="455"/>
      <c r="F1282" s="449"/>
      <c r="G1282" s="450"/>
      <c r="H1282" s="450"/>
      <c r="I1282" s="450"/>
      <c r="J1282" s="450"/>
      <c r="K1282" s="450"/>
      <c r="L1282" s="450"/>
      <c r="M1282" s="450"/>
      <c r="V1282" s="423" t="e">
        <f>#REF!+D1282</f>
        <v>#REF!</v>
      </c>
    </row>
    <row r="1283" s="421" customFormat="1" ht="18.75" customHeight="1" spans="1:22">
      <c r="A1283" s="453" t="s">
        <v>2396</v>
      </c>
      <c r="B1283" s="416" t="s">
        <v>2397</v>
      </c>
      <c r="C1283" s="416"/>
      <c r="D1283" s="454">
        <v>0</v>
      </c>
      <c r="E1283" s="455"/>
      <c r="F1283" s="449"/>
      <c r="G1283" s="450"/>
      <c r="H1283" s="450"/>
      <c r="I1283" s="450"/>
      <c r="J1283" s="450"/>
      <c r="K1283" s="450"/>
      <c r="L1283" s="450"/>
      <c r="M1283" s="450"/>
      <c r="V1283" s="423" t="e">
        <f>#REF!+D1283</f>
        <v>#REF!</v>
      </c>
    </row>
    <row r="1284" s="421" customFormat="1" ht="18.75" customHeight="1" spans="1:22">
      <c r="A1284" s="453" t="s">
        <v>2398</v>
      </c>
      <c r="B1284" s="416" t="s">
        <v>2399</v>
      </c>
      <c r="C1284" s="416"/>
      <c r="D1284" s="454">
        <v>0</v>
      </c>
      <c r="E1284" s="455"/>
      <c r="F1284" s="449"/>
      <c r="G1284" s="450"/>
      <c r="H1284" s="450"/>
      <c r="I1284" s="450"/>
      <c r="J1284" s="450"/>
      <c r="K1284" s="450"/>
      <c r="L1284" s="450"/>
      <c r="M1284" s="450"/>
      <c r="V1284" s="423" t="e">
        <f>#REF!+D1284</f>
        <v>#REF!</v>
      </c>
    </row>
    <row r="1285" s="421" customFormat="1" ht="18.75" customHeight="1" spans="1:22">
      <c r="A1285" s="453" t="s">
        <v>2400</v>
      </c>
      <c r="B1285" s="416" t="s">
        <v>2401</v>
      </c>
      <c r="C1285" s="416"/>
      <c r="D1285" s="454">
        <v>0</v>
      </c>
      <c r="E1285" s="455"/>
      <c r="F1285" s="449"/>
      <c r="G1285" s="450"/>
      <c r="H1285" s="450"/>
      <c r="I1285" s="450"/>
      <c r="J1285" s="450"/>
      <c r="K1285" s="450"/>
      <c r="L1285" s="450"/>
      <c r="M1285" s="450"/>
      <c r="V1285" s="423" t="e">
        <f>#REF!+D1285</f>
        <v>#REF!</v>
      </c>
    </row>
    <row r="1286" s="421" customFormat="1" ht="18.75" customHeight="1" spans="1:22">
      <c r="A1286" s="453" t="s">
        <v>2402</v>
      </c>
      <c r="B1286" s="416" t="s">
        <v>2403</v>
      </c>
      <c r="C1286" s="416"/>
      <c r="D1286" s="454">
        <v>0</v>
      </c>
      <c r="E1286" s="455"/>
      <c r="F1286" s="449"/>
      <c r="G1286" s="450"/>
      <c r="H1286" s="450"/>
      <c r="I1286" s="450"/>
      <c r="J1286" s="450"/>
      <c r="K1286" s="450"/>
      <c r="L1286" s="450"/>
      <c r="M1286" s="450"/>
      <c r="V1286" s="423" t="e">
        <f>#REF!+D1286</f>
        <v>#REF!</v>
      </c>
    </row>
    <row r="1287" s="420" customFormat="1" ht="18.75" customHeight="1" spans="1:22">
      <c r="A1287" s="445" t="s">
        <v>2404</v>
      </c>
      <c r="B1287" s="451" t="s">
        <v>2405</v>
      </c>
      <c r="C1287" s="451"/>
      <c r="D1287" s="447">
        <v>0</v>
      </c>
      <c r="E1287" s="448"/>
      <c r="F1287" s="449"/>
      <c r="G1287" s="450"/>
      <c r="H1287" s="450"/>
      <c r="I1287" s="450"/>
      <c r="J1287" s="450"/>
      <c r="K1287" s="450"/>
      <c r="L1287" s="450"/>
      <c r="M1287" s="450"/>
      <c r="N1287" s="421"/>
      <c r="O1287" s="421"/>
      <c r="P1287" s="421"/>
      <c r="Q1287" s="421"/>
      <c r="V1287" s="456" t="e">
        <f>#REF!+D1287</f>
        <v>#REF!</v>
      </c>
    </row>
    <row r="1288" s="420" customFormat="1" ht="18.75" customHeight="1" spans="1:22">
      <c r="A1288" s="445" t="s">
        <v>2406</v>
      </c>
      <c r="B1288" s="452" t="s">
        <v>2407</v>
      </c>
      <c r="C1288" s="452"/>
      <c r="D1288" s="447">
        <v>0</v>
      </c>
      <c r="E1288" s="448"/>
      <c r="F1288" s="449"/>
      <c r="G1288" s="450"/>
      <c r="H1288" s="450"/>
      <c r="I1288" s="450"/>
      <c r="J1288" s="450"/>
      <c r="K1288" s="450"/>
      <c r="L1288" s="450"/>
      <c r="M1288" s="450"/>
      <c r="N1288" s="421"/>
      <c r="O1288" s="421"/>
      <c r="P1288" s="421"/>
      <c r="Q1288" s="421"/>
      <c r="V1288" s="456" t="e">
        <f>#REF!+D1288</f>
        <v>#REF!</v>
      </c>
    </row>
    <row r="1289" s="421" customFormat="1" ht="18.75" customHeight="1" spans="1:22">
      <c r="A1289" s="453" t="s">
        <v>2408</v>
      </c>
      <c r="B1289" s="416" t="s">
        <v>69</v>
      </c>
      <c r="C1289" s="416"/>
      <c r="D1289" s="454">
        <v>0</v>
      </c>
      <c r="E1289" s="455"/>
      <c r="F1289" s="449"/>
      <c r="G1289" s="450"/>
      <c r="H1289" s="450"/>
      <c r="I1289" s="450"/>
      <c r="J1289" s="450"/>
      <c r="K1289" s="450"/>
      <c r="L1289" s="450"/>
      <c r="M1289" s="450"/>
      <c r="V1289" s="423" t="e">
        <f>#REF!+D1289</f>
        <v>#REF!</v>
      </c>
    </row>
    <row r="1290" s="421" customFormat="1" ht="18.75" customHeight="1" spans="1:22">
      <c r="A1290" s="453" t="s">
        <v>2409</v>
      </c>
      <c r="B1290" s="416" t="s">
        <v>2410</v>
      </c>
      <c r="C1290" s="416"/>
      <c r="D1290" s="454">
        <v>0</v>
      </c>
      <c r="E1290" s="455"/>
      <c r="F1290" s="449"/>
      <c r="G1290" s="450"/>
      <c r="H1290" s="450"/>
      <c r="I1290" s="450"/>
      <c r="J1290" s="450"/>
      <c r="K1290" s="450"/>
      <c r="L1290" s="450"/>
      <c r="M1290" s="450"/>
      <c r="V1290" s="423" t="e">
        <f>#REF!+D1290</f>
        <v>#REF!</v>
      </c>
    </row>
    <row r="1291" s="421" customFormat="1" ht="18.75" customHeight="1" spans="1:22">
      <c r="A1291" s="453" t="s">
        <v>2411</v>
      </c>
      <c r="B1291" s="416" t="s">
        <v>95</v>
      </c>
      <c r="C1291" s="416"/>
      <c r="D1291" s="454">
        <v>0</v>
      </c>
      <c r="E1291" s="455"/>
      <c r="F1291" s="449"/>
      <c r="G1291" s="450"/>
      <c r="H1291" s="450"/>
      <c r="I1291" s="450"/>
      <c r="J1291" s="450"/>
      <c r="K1291" s="450"/>
      <c r="L1291" s="450"/>
      <c r="M1291" s="450"/>
      <c r="V1291" s="423" t="e">
        <f>#REF!+D1291</f>
        <v>#REF!</v>
      </c>
    </row>
    <row r="1292" s="421" customFormat="1" ht="18.75" customHeight="1" spans="1:22">
      <c r="A1292" s="453" t="s">
        <v>2412</v>
      </c>
      <c r="B1292" s="416" t="s">
        <v>97</v>
      </c>
      <c r="C1292" s="416"/>
      <c r="D1292" s="454">
        <v>0</v>
      </c>
      <c r="E1292" s="455"/>
      <c r="F1292" s="449"/>
      <c r="G1292" s="450"/>
      <c r="H1292" s="450"/>
      <c r="I1292" s="450"/>
      <c r="J1292" s="450"/>
      <c r="K1292" s="450"/>
      <c r="L1292" s="450"/>
      <c r="M1292" s="450"/>
      <c r="V1292" s="423" t="e">
        <f>#REF!+D1292</f>
        <v>#REF!</v>
      </c>
    </row>
    <row r="1293" s="421" customFormat="1" ht="18.75" customHeight="1" spans="1:22">
      <c r="A1293" s="453" t="s">
        <v>2413</v>
      </c>
      <c r="B1293" s="416" t="s">
        <v>99</v>
      </c>
      <c r="C1293" s="416"/>
      <c r="D1293" s="454">
        <v>0</v>
      </c>
      <c r="E1293" s="455"/>
      <c r="F1293" s="449"/>
      <c r="G1293" s="450"/>
      <c r="H1293" s="450"/>
      <c r="I1293" s="450"/>
      <c r="J1293" s="450"/>
      <c r="K1293" s="450"/>
      <c r="L1293" s="450"/>
      <c r="M1293" s="450"/>
      <c r="V1293" s="423" t="e">
        <f>#REF!+D1293</f>
        <v>#REF!</v>
      </c>
    </row>
    <row r="1294" s="421" customFormat="1" ht="18.75" customHeight="1" spans="1:22">
      <c r="A1294" s="453" t="s">
        <v>2414</v>
      </c>
      <c r="B1294" s="416" t="s">
        <v>2415</v>
      </c>
      <c r="C1294" s="416"/>
      <c r="D1294" s="454">
        <v>0</v>
      </c>
      <c r="E1294" s="455"/>
      <c r="F1294" s="449"/>
      <c r="G1294" s="450"/>
      <c r="H1294" s="450"/>
      <c r="I1294" s="450"/>
      <c r="J1294" s="450"/>
      <c r="K1294" s="450"/>
      <c r="L1294" s="450"/>
      <c r="M1294" s="450"/>
      <c r="V1294" s="423" t="e">
        <f>#REF!+D1294</f>
        <v>#REF!</v>
      </c>
    </row>
    <row r="1295" s="420" customFormat="1" ht="18.75" customHeight="1" spans="1:22">
      <c r="A1295" s="445" t="s">
        <v>2416</v>
      </c>
      <c r="B1295" s="452" t="s">
        <v>2417</v>
      </c>
      <c r="C1295" s="452"/>
      <c r="D1295" s="447">
        <v>0</v>
      </c>
      <c r="E1295" s="448"/>
      <c r="F1295" s="449"/>
      <c r="G1295" s="450"/>
      <c r="H1295" s="450"/>
      <c r="I1295" s="450"/>
      <c r="J1295" s="450"/>
      <c r="K1295" s="450"/>
      <c r="L1295" s="450"/>
      <c r="M1295" s="450"/>
      <c r="N1295" s="421"/>
      <c r="O1295" s="421"/>
      <c r="P1295" s="421"/>
      <c r="Q1295" s="421"/>
      <c r="V1295" s="456" t="e">
        <f>#REF!+D1295</f>
        <v>#REF!</v>
      </c>
    </row>
    <row r="1296" s="421" customFormat="1" ht="18.75" customHeight="1" spans="1:22">
      <c r="A1296" s="453" t="s">
        <v>2418</v>
      </c>
      <c r="B1296" s="416" t="s">
        <v>2419</v>
      </c>
      <c r="C1296" s="416"/>
      <c r="D1296" s="454">
        <v>0</v>
      </c>
      <c r="E1296" s="455"/>
      <c r="F1296" s="449"/>
      <c r="G1296" s="450"/>
      <c r="H1296" s="450"/>
      <c r="I1296" s="450"/>
      <c r="J1296" s="450"/>
      <c r="K1296" s="450"/>
      <c r="L1296" s="450"/>
      <c r="M1296" s="450"/>
      <c r="V1296" s="423" t="e">
        <f>#REF!+D1296</f>
        <v>#REF!</v>
      </c>
    </row>
    <row r="1297" s="421" customFormat="1" ht="18.75" customHeight="1" spans="1:22">
      <c r="A1297" s="453" t="s">
        <v>2420</v>
      </c>
      <c r="B1297" s="416" t="s">
        <v>2421</v>
      </c>
      <c r="C1297" s="416"/>
      <c r="D1297" s="454">
        <v>0</v>
      </c>
      <c r="E1297" s="455"/>
      <c r="F1297" s="449"/>
      <c r="G1297" s="450"/>
      <c r="H1297" s="450"/>
      <c r="I1297" s="450"/>
      <c r="J1297" s="450"/>
      <c r="K1297" s="450"/>
      <c r="L1297" s="450"/>
      <c r="M1297" s="450"/>
      <c r="V1297" s="423" t="e">
        <f>#REF!+D1297</f>
        <v>#REF!</v>
      </c>
    </row>
    <row r="1298" s="421" customFormat="1" ht="18.75" customHeight="1" spans="1:22">
      <c r="A1298" s="453" t="s">
        <v>2422</v>
      </c>
      <c r="B1298" s="416" t="s">
        <v>2423</v>
      </c>
      <c r="C1298" s="416"/>
      <c r="D1298" s="454">
        <v>0</v>
      </c>
      <c r="E1298" s="455"/>
      <c r="F1298" s="449"/>
      <c r="G1298" s="450"/>
      <c r="H1298" s="450"/>
      <c r="I1298" s="450"/>
      <c r="J1298" s="450"/>
      <c r="K1298" s="450"/>
      <c r="L1298" s="450"/>
      <c r="M1298" s="450"/>
      <c r="V1298" s="423" t="e">
        <f>#REF!+D1298</f>
        <v>#REF!</v>
      </c>
    </row>
    <row r="1299" s="420" customFormat="1" ht="18.75" customHeight="1" spans="1:22">
      <c r="A1299" s="445" t="s">
        <v>2424</v>
      </c>
      <c r="B1299" s="452" t="s">
        <v>2425</v>
      </c>
      <c r="C1299" s="452"/>
      <c r="D1299" s="447">
        <v>0</v>
      </c>
      <c r="E1299" s="448"/>
      <c r="F1299" s="449"/>
      <c r="G1299" s="450"/>
      <c r="H1299" s="450"/>
      <c r="I1299" s="450"/>
      <c r="J1299" s="450"/>
      <c r="K1299" s="450"/>
      <c r="L1299" s="450"/>
      <c r="M1299" s="450"/>
      <c r="N1299" s="421"/>
      <c r="O1299" s="421"/>
      <c r="P1299" s="421"/>
      <c r="Q1299" s="421"/>
      <c r="V1299" s="456" t="e">
        <f>#REF!+D1299</f>
        <v>#REF!</v>
      </c>
    </row>
    <row r="1300" s="420" customFormat="1" ht="18.75" customHeight="1" spans="1:22">
      <c r="A1300" s="445" t="s">
        <v>2426</v>
      </c>
      <c r="B1300" s="451" t="s">
        <v>2427</v>
      </c>
      <c r="C1300" s="451"/>
      <c r="D1300" s="447">
        <v>0</v>
      </c>
      <c r="E1300" s="448"/>
      <c r="F1300" s="449"/>
      <c r="G1300" s="450"/>
      <c r="H1300" s="450"/>
      <c r="I1300" s="450"/>
      <c r="J1300" s="450"/>
      <c r="K1300" s="450"/>
      <c r="L1300" s="450"/>
      <c r="M1300" s="450"/>
      <c r="N1300" s="421"/>
      <c r="O1300" s="421"/>
      <c r="P1300" s="421"/>
      <c r="Q1300" s="421"/>
      <c r="V1300" s="456" t="e">
        <f>#REF!+D1300</f>
        <v>#REF!</v>
      </c>
    </row>
    <row r="1301" s="420" customFormat="1" ht="18.75" customHeight="1" spans="1:22">
      <c r="A1301" s="445" t="s">
        <v>2428</v>
      </c>
      <c r="B1301" s="452" t="s">
        <v>2429</v>
      </c>
      <c r="C1301" s="452"/>
      <c r="D1301" s="447">
        <v>0</v>
      </c>
      <c r="E1301" s="448"/>
      <c r="F1301" s="449"/>
      <c r="G1301" s="450"/>
      <c r="H1301" s="450"/>
      <c r="I1301" s="450"/>
      <c r="J1301" s="450"/>
      <c r="K1301" s="450"/>
      <c r="L1301" s="450"/>
      <c r="M1301" s="450"/>
      <c r="N1301" s="421"/>
      <c r="O1301" s="421"/>
      <c r="P1301" s="421"/>
      <c r="Q1301" s="421"/>
      <c r="V1301" s="456" t="e">
        <f>#REF!+D1301</f>
        <v>#REF!</v>
      </c>
    </row>
    <row r="1302" s="421" customFormat="1" ht="18.75" customHeight="1" spans="1:22">
      <c r="A1302" s="453" t="s">
        <v>2430</v>
      </c>
      <c r="B1302" s="416" t="s">
        <v>2431</v>
      </c>
      <c r="C1302" s="416"/>
      <c r="D1302" s="454">
        <v>0</v>
      </c>
      <c r="E1302" s="455"/>
      <c r="F1302" s="449"/>
      <c r="G1302" s="450"/>
      <c r="H1302" s="450"/>
      <c r="I1302" s="450"/>
      <c r="J1302" s="450"/>
      <c r="K1302" s="450"/>
      <c r="L1302" s="450"/>
      <c r="M1302" s="450"/>
      <c r="V1302" s="423" t="e">
        <f>#REF!+D1302</f>
        <v>#REF!</v>
      </c>
    </row>
    <row r="1303" s="421" customFormat="1" ht="18.75" customHeight="1" spans="1:22">
      <c r="A1303" s="453" t="s">
        <v>2432</v>
      </c>
      <c r="B1303" s="416" t="s">
        <v>113</v>
      </c>
      <c r="C1303" s="416"/>
      <c r="D1303" s="454">
        <v>0</v>
      </c>
      <c r="E1303" s="455"/>
      <c r="F1303" s="449"/>
      <c r="G1303" s="450"/>
      <c r="H1303" s="450"/>
      <c r="I1303" s="450"/>
      <c r="J1303" s="450"/>
      <c r="K1303" s="450"/>
      <c r="L1303" s="450"/>
      <c r="M1303" s="450"/>
      <c r="V1303" s="423" t="e">
        <f>#REF!+D1303</f>
        <v>#REF!</v>
      </c>
    </row>
    <row r="1304" s="420" customFormat="1" ht="18.75" customHeight="1" spans="1:22">
      <c r="A1304" s="445" t="s">
        <v>2433</v>
      </c>
      <c r="B1304" s="452" t="s">
        <v>2434</v>
      </c>
      <c r="C1304" s="452"/>
      <c r="D1304" s="447">
        <v>0</v>
      </c>
      <c r="E1304" s="448"/>
      <c r="F1304" s="449"/>
      <c r="G1304" s="450"/>
      <c r="H1304" s="450"/>
      <c r="I1304" s="450"/>
      <c r="J1304" s="450"/>
      <c r="K1304" s="450"/>
      <c r="L1304" s="450"/>
      <c r="M1304" s="450"/>
      <c r="N1304" s="421"/>
      <c r="O1304" s="421"/>
      <c r="P1304" s="421"/>
      <c r="Q1304" s="421"/>
      <c r="V1304" s="456" t="e">
        <f>#REF!+D1304</f>
        <v>#REF!</v>
      </c>
    </row>
    <row r="1305" s="421" customFormat="1" ht="18.75" customHeight="1" spans="1:22">
      <c r="A1305" s="453" t="s">
        <v>2435</v>
      </c>
      <c r="B1305" s="416" t="s">
        <v>2436</v>
      </c>
      <c r="C1305" s="416"/>
      <c r="D1305" s="454">
        <v>0</v>
      </c>
      <c r="E1305" s="455"/>
      <c r="F1305" s="449"/>
      <c r="G1305" s="450"/>
      <c r="H1305" s="450"/>
      <c r="I1305" s="450"/>
      <c r="J1305" s="450"/>
      <c r="K1305" s="450"/>
      <c r="L1305" s="450"/>
      <c r="M1305" s="450"/>
      <c r="V1305" s="423" t="e">
        <f>#REF!+D1305</f>
        <v>#REF!</v>
      </c>
    </row>
    <row r="1306" s="421" customFormat="1" ht="18.75" customHeight="1" spans="1:22">
      <c r="A1306" s="453" t="s">
        <v>2437</v>
      </c>
      <c r="B1306" s="416" t="s">
        <v>95</v>
      </c>
      <c r="C1306" s="416"/>
      <c r="D1306" s="454">
        <v>0</v>
      </c>
      <c r="E1306" s="455"/>
      <c r="F1306" s="449"/>
      <c r="G1306" s="450"/>
      <c r="H1306" s="450"/>
      <c r="I1306" s="450"/>
      <c r="J1306" s="450"/>
      <c r="K1306" s="450"/>
      <c r="L1306" s="450"/>
      <c r="M1306" s="450"/>
      <c r="V1306" s="423" t="e">
        <f>#REF!+D1306</f>
        <v>#REF!</v>
      </c>
    </row>
    <row r="1307" s="421" customFormat="1" ht="18.75" customHeight="1" spans="1:22">
      <c r="A1307" s="453" t="s">
        <v>2438</v>
      </c>
      <c r="B1307" s="416" t="s">
        <v>97</v>
      </c>
      <c r="C1307" s="416"/>
      <c r="D1307" s="454">
        <v>0</v>
      </c>
      <c r="E1307" s="455"/>
      <c r="F1307" s="449"/>
      <c r="G1307" s="450"/>
      <c r="H1307" s="450"/>
      <c r="I1307" s="450"/>
      <c r="J1307" s="450"/>
      <c r="K1307" s="450"/>
      <c r="L1307" s="450"/>
      <c r="M1307" s="450"/>
      <c r="V1307" s="423" t="e">
        <f>#REF!+D1307</f>
        <v>#REF!</v>
      </c>
    </row>
    <row r="1308" s="420" customFormat="1" ht="18.75" customHeight="1" spans="1:22">
      <c r="A1308" s="445" t="s">
        <v>2439</v>
      </c>
      <c r="B1308" s="452" t="s">
        <v>99</v>
      </c>
      <c r="C1308" s="452"/>
      <c r="D1308" s="447">
        <v>0</v>
      </c>
      <c r="E1308" s="448"/>
      <c r="F1308" s="449"/>
      <c r="G1308" s="450"/>
      <c r="H1308" s="450"/>
      <c r="I1308" s="450"/>
      <c r="J1308" s="450"/>
      <c r="K1308" s="450"/>
      <c r="L1308" s="450"/>
      <c r="M1308" s="450"/>
      <c r="N1308" s="421"/>
      <c r="O1308" s="421"/>
      <c r="P1308" s="421"/>
      <c r="Q1308" s="421"/>
      <c r="V1308" s="456" t="e">
        <f>#REF!+D1308</f>
        <v>#REF!</v>
      </c>
    </row>
    <row r="1309" s="420" customFormat="1" ht="18.75" customHeight="1" spans="1:22">
      <c r="A1309" s="445" t="s">
        <v>2440</v>
      </c>
      <c r="B1309" s="452" t="s">
        <v>2441</v>
      </c>
      <c r="C1309" s="452"/>
      <c r="D1309" s="447">
        <v>0</v>
      </c>
      <c r="E1309" s="448"/>
      <c r="F1309" s="449"/>
      <c r="G1309" s="450"/>
      <c r="H1309" s="450"/>
      <c r="I1309" s="450"/>
      <c r="J1309" s="450"/>
      <c r="K1309" s="450"/>
      <c r="L1309" s="450"/>
      <c r="M1309" s="450"/>
      <c r="N1309" s="421"/>
      <c r="O1309" s="421"/>
      <c r="P1309" s="421"/>
      <c r="Q1309" s="421"/>
      <c r="V1309" s="456" t="e">
        <f>#REF!+D1309</f>
        <v>#REF!</v>
      </c>
    </row>
    <row r="1310" s="420" customFormat="1" ht="18.75" customHeight="1" spans="1:22">
      <c r="A1310" s="445" t="s">
        <v>2442</v>
      </c>
      <c r="B1310" s="452" t="s">
        <v>2443</v>
      </c>
      <c r="C1310" s="452"/>
      <c r="D1310" s="447">
        <v>0</v>
      </c>
      <c r="E1310" s="448"/>
      <c r="F1310" s="449"/>
      <c r="G1310" s="450"/>
      <c r="H1310" s="450"/>
      <c r="I1310" s="450"/>
      <c r="J1310" s="450"/>
      <c r="K1310" s="450"/>
      <c r="L1310" s="450"/>
      <c r="M1310" s="450"/>
      <c r="N1310" s="421"/>
      <c r="O1310" s="421"/>
      <c r="P1310" s="421"/>
      <c r="Q1310" s="421"/>
      <c r="V1310" s="456" t="e">
        <f>#REF!+D1310</f>
        <v>#REF!</v>
      </c>
    </row>
    <row r="1311" s="421" customFormat="1" ht="18.75" customHeight="1" spans="1:22">
      <c r="A1311" s="453" t="s">
        <v>2444</v>
      </c>
      <c r="B1311" s="416" t="s">
        <v>2445</v>
      </c>
      <c r="C1311" s="416"/>
      <c r="D1311" s="454">
        <v>0</v>
      </c>
      <c r="E1311" s="455"/>
      <c r="F1311" s="449"/>
      <c r="G1311" s="450"/>
      <c r="H1311" s="450"/>
      <c r="I1311" s="450"/>
      <c r="J1311" s="450"/>
      <c r="K1311" s="450"/>
      <c r="L1311" s="450"/>
      <c r="M1311" s="450"/>
      <c r="V1311" s="423" t="e">
        <f>#REF!+D1311</f>
        <v>#REF!</v>
      </c>
    </row>
    <row r="1312" s="421" customFormat="1" ht="18.75" customHeight="1" spans="1:22">
      <c r="A1312" s="453" t="s">
        <v>2446</v>
      </c>
      <c r="B1312" s="416" t="s">
        <v>2447</v>
      </c>
      <c r="C1312" s="416"/>
      <c r="D1312" s="454">
        <v>0</v>
      </c>
      <c r="E1312" s="455"/>
      <c r="F1312" s="449"/>
      <c r="G1312" s="450"/>
      <c r="H1312" s="450"/>
      <c r="I1312" s="450"/>
      <c r="J1312" s="450"/>
      <c r="K1312" s="450"/>
      <c r="L1312" s="450"/>
      <c r="M1312" s="450"/>
      <c r="V1312" s="423" t="e">
        <f>#REF!+D1312</f>
        <v>#REF!</v>
      </c>
    </row>
    <row r="1313" s="421" customFormat="1" ht="18.75" customHeight="1" spans="1:22">
      <c r="A1313" s="453" t="s">
        <v>2448</v>
      </c>
      <c r="B1313" s="416" t="s">
        <v>2449</v>
      </c>
      <c r="C1313" s="416"/>
      <c r="D1313" s="454">
        <v>0</v>
      </c>
      <c r="E1313" s="455"/>
      <c r="F1313" s="449"/>
      <c r="G1313" s="450"/>
      <c r="H1313" s="450"/>
      <c r="I1313" s="450"/>
      <c r="J1313" s="450"/>
      <c r="K1313" s="450"/>
      <c r="L1313" s="450"/>
      <c r="M1313" s="450"/>
      <c r="V1313" s="423" t="e">
        <f>#REF!+D1313</f>
        <v>#REF!</v>
      </c>
    </row>
    <row r="1314" s="421" customFormat="1" ht="18.75" customHeight="1" spans="1:22">
      <c r="A1314" s="453" t="s">
        <v>2450</v>
      </c>
      <c r="B1314" s="416" t="s">
        <v>2451</v>
      </c>
      <c r="C1314" s="416"/>
      <c r="D1314" s="454">
        <v>0</v>
      </c>
      <c r="E1314" s="455"/>
      <c r="F1314" s="449"/>
      <c r="G1314" s="450"/>
      <c r="H1314" s="450"/>
      <c r="I1314" s="450"/>
      <c r="J1314" s="450"/>
      <c r="K1314" s="450"/>
      <c r="L1314" s="450"/>
      <c r="M1314" s="450"/>
      <c r="V1314" s="423" t="e">
        <f>#REF!+D1314</f>
        <v>#REF!</v>
      </c>
    </row>
    <row r="1315" s="421" customFormat="1" ht="18.75" customHeight="1" spans="1:22">
      <c r="A1315" s="453" t="s">
        <v>2452</v>
      </c>
      <c r="B1315" s="416" t="s">
        <v>2453</v>
      </c>
      <c r="C1315" s="416"/>
      <c r="D1315" s="454">
        <v>0</v>
      </c>
      <c r="E1315" s="455"/>
      <c r="F1315" s="449"/>
      <c r="G1315" s="450"/>
      <c r="H1315" s="450"/>
      <c r="I1315" s="450"/>
      <c r="J1315" s="450"/>
      <c r="K1315" s="450"/>
      <c r="L1315" s="450"/>
      <c r="M1315" s="450"/>
      <c r="V1315" s="423" t="e">
        <f>#REF!+D1315</f>
        <v>#REF!</v>
      </c>
    </row>
    <row r="1316" s="421" customFormat="1" ht="18.75" customHeight="1" spans="1:22">
      <c r="A1316" s="453" t="s">
        <v>2454</v>
      </c>
      <c r="B1316" s="416" t="s">
        <v>2455</v>
      </c>
      <c r="C1316" s="416"/>
      <c r="D1316" s="454">
        <v>0</v>
      </c>
      <c r="E1316" s="455"/>
      <c r="F1316" s="449"/>
      <c r="G1316" s="450"/>
      <c r="H1316" s="450"/>
      <c r="I1316" s="450"/>
      <c r="J1316" s="450"/>
      <c r="K1316" s="450"/>
      <c r="L1316" s="450"/>
      <c r="M1316" s="450"/>
      <c r="V1316" s="423" t="e">
        <f>#REF!+D1316</f>
        <v>#REF!</v>
      </c>
    </row>
    <row r="1317" s="420" customFormat="1" ht="18.75" customHeight="1" spans="1:22">
      <c r="A1317" s="445" t="s">
        <v>2456</v>
      </c>
      <c r="B1317" s="446" t="s">
        <v>113</v>
      </c>
      <c r="C1317" s="446"/>
      <c r="D1317" s="447">
        <v>0</v>
      </c>
      <c r="E1317" s="448"/>
      <c r="F1317" s="449"/>
      <c r="G1317" s="450"/>
      <c r="H1317" s="450"/>
      <c r="I1317" s="450"/>
      <c r="J1317" s="450"/>
      <c r="K1317" s="450"/>
      <c r="L1317" s="450"/>
      <c r="M1317" s="450"/>
      <c r="N1317" s="421"/>
      <c r="O1317" s="421"/>
      <c r="P1317" s="421"/>
      <c r="Q1317" s="421"/>
      <c r="V1317" s="456" t="e">
        <f>#REF!+D1317</f>
        <v>#REF!</v>
      </c>
    </row>
    <row r="1318" s="420" customFormat="1" ht="18.75" customHeight="1" spans="1:22">
      <c r="A1318" s="445" t="s">
        <v>2457</v>
      </c>
      <c r="B1318" s="451" t="s">
        <v>2458</v>
      </c>
      <c r="C1318" s="451"/>
      <c r="D1318" s="447">
        <v>0</v>
      </c>
      <c r="E1318" s="448"/>
      <c r="F1318" s="449"/>
      <c r="G1318" s="450"/>
      <c r="H1318" s="450"/>
      <c r="I1318" s="450"/>
      <c r="J1318" s="450"/>
      <c r="K1318" s="450"/>
      <c r="L1318" s="450"/>
      <c r="M1318" s="450"/>
      <c r="N1318" s="421"/>
      <c r="O1318" s="421"/>
      <c r="P1318" s="421"/>
      <c r="Q1318" s="421"/>
      <c r="V1318" s="456" t="e">
        <f>#REF!+D1318</f>
        <v>#REF!</v>
      </c>
    </row>
    <row r="1319" s="421" customFormat="1" ht="18.75" customHeight="1" spans="1:22">
      <c r="A1319" s="453" t="s">
        <v>2459</v>
      </c>
      <c r="B1319" s="416" t="s">
        <v>2460</v>
      </c>
      <c r="C1319" s="416"/>
      <c r="D1319" s="454">
        <v>0</v>
      </c>
      <c r="E1319" s="455"/>
      <c r="F1319" s="449"/>
      <c r="G1319" s="450"/>
      <c r="H1319" s="450"/>
      <c r="I1319" s="450"/>
      <c r="J1319" s="450"/>
      <c r="K1319" s="450"/>
      <c r="L1319" s="450"/>
      <c r="M1319" s="450"/>
      <c r="V1319" s="423" t="e">
        <f>#REF!+D1319</f>
        <v>#REF!</v>
      </c>
    </row>
    <row r="1320" s="421" customFormat="1" ht="18.75" customHeight="1" spans="1:22">
      <c r="A1320" s="453" t="s">
        <v>2461</v>
      </c>
      <c r="B1320" s="416" t="s">
        <v>3006</v>
      </c>
      <c r="C1320" s="416"/>
      <c r="D1320" s="454">
        <v>0</v>
      </c>
      <c r="E1320" s="455"/>
      <c r="F1320" s="449"/>
      <c r="G1320" s="450"/>
      <c r="H1320" s="450"/>
      <c r="I1320" s="450"/>
      <c r="J1320" s="450"/>
      <c r="K1320" s="450"/>
      <c r="L1320" s="450"/>
      <c r="M1320" s="450"/>
      <c r="V1320" s="423" t="e">
        <f>#REF!+D1320</f>
        <v>#REF!</v>
      </c>
    </row>
    <row r="1321" s="421" customFormat="1" ht="18.75" customHeight="1" spans="1:22">
      <c r="A1321" s="453" t="s">
        <v>2463</v>
      </c>
      <c r="B1321" s="416" t="s">
        <v>2464</v>
      </c>
      <c r="C1321" s="416"/>
      <c r="D1321" s="454">
        <v>0</v>
      </c>
      <c r="E1321" s="455"/>
      <c r="F1321" s="449"/>
      <c r="G1321" s="450"/>
      <c r="H1321" s="450"/>
      <c r="I1321" s="450"/>
      <c r="J1321" s="450"/>
      <c r="K1321" s="450"/>
      <c r="L1321" s="450"/>
      <c r="M1321" s="450"/>
      <c r="V1321" s="423" t="e">
        <f>#REF!+D1321</f>
        <v>#REF!</v>
      </c>
    </row>
    <row r="1322" s="421" customFormat="1" ht="18.75" customHeight="1" spans="1:22">
      <c r="A1322" s="453" t="s">
        <v>2465</v>
      </c>
      <c r="B1322" s="416" t="s">
        <v>2466</v>
      </c>
      <c r="C1322" s="416"/>
      <c r="D1322" s="454">
        <v>0</v>
      </c>
      <c r="E1322" s="455"/>
      <c r="F1322" s="449"/>
      <c r="G1322" s="450"/>
      <c r="H1322" s="450"/>
      <c r="I1322" s="450"/>
      <c r="J1322" s="450"/>
      <c r="K1322" s="450"/>
      <c r="L1322" s="450"/>
      <c r="M1322" s="450"/>
      <c r="V1322" s="423" t="e">
        <f>#REF!+D1322</f>
        <v>#REF!</v>
      </c>
    </row>
    <row r="1323" s="420" customFormat="1" ht="18.75" customHeight="1" spans="1:22">
      <c r="A1323" s="445" t="s">
        <v>2467</v>
      </c>
      <c r="B1323" s="452" t="s">
        <v>3007</v>
      </c>
      <c r="C1323" s="452"/>
      <c r="D1323" s="447">
        <v>0</v>
      </c>
      <c r="E1323" s="448"/>
      <c r="F1323" s="449"/>
      <c r="G1323" s="450"/>
      <c r="H1323" s="450"/>
      <c r="I1323" s="450"/>
      <c r="J1323" s="450"/>
      <c r="K1323" s="450"/>
      <c r="L1323" s="450"/>
      <c r="M1323" s="450"/>
      <c r="N1323" s="421"/>
      <c r="O1323" s="421"/>
      <c r="P1323" s="421"/>
      <c r="Q1323" s="421"/>
      <c r="V1323" s="456" t="e">
        <f>#REF!+D1323</f>
        <v>#REF!</v>
      </c>
    </row>
    <row r="1324" s="420" customFormat="1" ht="18.75" customHeight="1" spans="1:22">
      <c r="A1324" s="445" t="s">
        <v>2469</v>
      </c>
      <c r="B1324" s="452" t="s">
        <v>2470</v>
      </c>
      <c r="C1324" s="452"/>
      <c r="D1324" s="447">
        <v>0</v>
      </c>
      <c r="E1324" s="448"/>
      <c r="F1324" s="449"/>
      <c r="G1324" s="450"/>
      <c r="H1324" s="450"/>
      <c r="I1324" s="450"/>
      <c r="J1324" s="450"/>
      <c r="K1324" s="450"/>
      <c r="L1324" s="450"/>
      <c r="M1324" s="450"/>
      <c r="N1324" s="421"/>
      <c r="O1324" s="421"/>
      <c r="P1324" s="421"/>
      <c r="Q1324" s="421"/>
      <c r="V1324" s="456" t="e">
        <f>#REF!+D1324</f>
        <v>#REF!</v>
      </c>
    </row>
    <row r="1325" s="420" customFormat="1" ht="18.75" customHeight="1" spans="1:22">
      <c r="A1325" s="445" t="s">
        <v>2471</v>
      </c>
      <c r="B1325" s="452" t="s">
        <v>2472</v>
      </c>
      <c r="C1325" s="452"/>
      <c r="D1325" s="447">
        <v>0</v>
      </c>
      <c r="E1325" s="448"/>
      <c r="F1325" s="449"/>
      <c r="G1325" s="450"/>
      <c r="H1325" s="450"/>
      <c r="I1325" s="450"/>
      <c r="J1325" s="450"/>
      <c r="K1325" s="450"/>
      <c r="L1325" s="450"/>
      <c r="M1325" s="450"/>
      <c r="N1325" s="421"/>
      <c r="O1325" s="421"/>
      <c r="P1325" s="421"/>
      <c r="Q1325" s="421"/>
      <c r="V1325" s="456" t="e">
        <f>#REF!+D1325</f>
        <v>#REF!</v>
      </c>
    </row>
    <row r="1326" s="420" customFormat="1" ht="18.75" customHeight="1" spans="1:22">
      <c r="A1326" s="445" t="s">
        <v>2473</v>
      </c>
      <c r="B1326" s="452" t="s">
        <v>2474</v>
      </c>
      <c r="C1326" s="452"/>
      <c r="D1326" s="447">
        <v>0</v>
      </c>
      <c r="E1326" s="448"/>
      <c r="F1326" s="449"/>
      <c r="G1326" s="450"/>
      <c r="H1326" s="450"/>
      <c r="I1326" s="450"/>
      <c r="J1326" s="450"/>
      <c r="K1326" s="450"/>
      <c r="L1326" s="450"/>
      <c r="M1326" s="450"/>
      <c r="N1326" s="421"/>
      <c r="O1326" s="421"/>
      <c r="P1326" s="421"/>
      <c r="Q1326" s="421"/>
      <c r="V1326" s="456" t="e">
        <f>#REF!+D1326</f>
        <v>#REF!</v>
      </c>
    </row>
    <row r="1327" s="420" customFormat="1" ht="18.75" customHeight="1" spans="1:22">
      <c r="A1327" s="445" t="s">
        <v>2475</v>
      </c>
      <c r="B1327" s="451" t="s">
        <v>2476</v>
      </c>
      <c r="C1327" s="451"/>
      <c r="D1327" s="447">
        <v>0</v>
      </c>
      <c r="E1327" s="448"/>
      <c r="F1327" s="449"/>
      <c r="G1327" s="450"/>
      <c r="H1327" s="450"/>
      <c r="I1327" s="450"/>
      <c r="J1327" s="450"/>
      <c r="K1327" s="450"/>
      <c r="L1327" s="450"/>
      <c r="M1327" s="450"/>
      <c r="N1327" s="421"/>
      <c r="O1327" s="421"/>
      <c r="P1327" s="421"/>
      <c r="Q1327" s="421"/>
      <c r="V1327" s="456" t="e">
        <f>#REF!+D1327</f>
        <v>#REF!</v>
      </c>
    </row>
    <row r="1328" s="420" customFormat="1" ht="18.75" customHeight="1" spans="1:22">
      <c r="A1328" s="445" t="s">
        <v>2477</v>
      </c>
      <c r="B1328" s="452" t="s">
        <v>2478</v>
      </c>
      <c r="C1328" s="452"/>
      <c r="D1328" s="447">
        <v>0</v>
      </c>
      <c r="E1328" s="448"/>
      <c r="F1328" s="449"/>
      <c r="G1328" s="450"/>
      <c r="H1328" s="450"/>
      <c r="I1328" s="450"/>
      <c r="J1328" s="450"/>
      <c r="K1328" s="450"/>
      <c r="L1328" s="450"/>
      <c r="M1328" s="450"/>
      <c r="N1328" s="421"/>
      <c r="O1328" s="421"/>
      <c r="P1328" s="421"/>
      <c r="Q1328" s="421"/>
      <c r="V1328" s="456" t="e">
        <f>#REF!+D1328</f>
        <v>#REF!</v>
      </c>
    </row>
    <row r="1329" s="421" customFormat="1" ht="18.75" customHeight="1" spans="1:22">
      <c r="A1329" s="453" t="s">
        <v>2479</v>
      </c>
      <c r="B1329" s="416" t="s">
        <v>2480</v>
      </c>
      <c r="C1329" s="416"/>
      <c r="D1329" s="454">
        <v>0</v>
      </c>
      <c r="E1329" s="455"/>
      <c r="F1329" s="449"/>
      <c r="G1329" s="450"/>
      <c r="H1329" s="450"/>
      <c r="I1329" s="450"/>
      <c r="J1329" s="450"/>
      <c r="K1329" s="450"/>
      <c r="L1329" s="450"/>
      <c r="M1329" s="450"/>
      <c r="V1329" s="423" t="e">
        <f>#REF!+D1329</f>
        <v>#REF!</v>
      </c>
    </row>
    <row r="1330" s="421" customFormat="1" ht="18.75" customHeight="1" spans="1:22">
      <c r="A1330" s="453" t="s">
        <v>2481</v>
      </c>
      <c r="B1330" s="416" t="s">
        <v>2482</v>
      </c>
      <c r="C1330" s="416"/>
      <c r="D1330" s="454">
        <v>0</v>
      </c>
      <c r="E1330" s="455"/>
      <c r="F1330" s="449"/>
      <c r="G1330" s="450"/>
      <c r="H1330" s="450"/>
      <c r="I1330" s="450"/>
      <c r="J1330" s="450"/>
      <c r="K1330" s="450"/>
      <c r="L1330" s="450"/>
      <c r="M1330" s="450"/>
      <c r="V1330" s="423" t="e">
        <f>#REF!+D1330</f>
        <v>#REF!</v>
      </c>
    </row>
    <row r="1331" s="420" customFormat="1" ht="18.75" customHeight="1" spans="1:22">
      <c r="A1331" s="445" t="s">
        <v>2483</v>
      </c>
      <c r="B1331" s="451" t="s">
        <v>2484</v>
      </c>
      <c r="C1331" s="451"/>
      <c r="D1331" s="447">
        <v>0</v>
      </c>
      <c r="E1331" s="448"/>
      <c r="F1331" s="449"/>
      <c r="G1331" s="450"/>
      <c r="H1331" s="450"/>
      <c r="I1331" s="450"/>
      <c r="J1331" s="450"/>
      <c r="K1331" s="450"/>
      <c r="L1331" s="450"/>
      <c r="M1331" s="450"/>
      <c r="N1331" s="421"/>
      <c r="O1331" s="421"/>
      <c r="P1331" s="421"/>
      <c r="Q1331" s="421"/>
      <c r="V1331" s="456" t="e">
        <f>#REF!+D1331</f>
        <v>#REF!</v>
      </c>
    </row>
    <row r="1332" s="421" customFormat="1" ht="18.75" customHeight="1" spans="1:22">
      <c r="A1332" s="453" t="s">
        <v>2485</v>
      </c>
      <c r="B1332" s="416" t="s">
        <v>2486</v>
      </c>
      <c r="C1332" s="416"/>
      <c r="D1332" s="454">
        <v>0</v>
      </c>
      <c r="E1332" s="455"/>
      <c r="F1332" s="449"/>
      <c r="G1332" s="450"/>
      <c r="H1332" s="450"/>
      <c r="I1332" s="450"/>
      <c r="J1332" s="450"/>
      <c r="K1332" s="450"/>
      <c r="L1332" s="450"/>
      <c r="M1332" s="450"/>
      <c r="V1332" s="423" t="e">
        <f>#REF!+D1332</f>
        <v>#REF!</v>
      </c>
    </row>
    <row r="1333" s="420" customFormat="1" ht="18.75" customHeight="1" spans="1:22">
      <c r="A1333" s="445" t="s">
        <v>2487</v>
      </c>
      <c r="B1333" s="452" t="s">
        <v>2488</v>
      </c>
      <c r="C1333" s="452"/>
      <c r="D1333" s="447">
        <v>0</v>
      </c>
      <c r="E1333" s="448"/>
      <c r="F1333" s="449"/>
      <c r="G1333" s="450"/>
      <c r="H1333" s="450"/>
      <c r="I1333" s="450"/>
      <c r="J1333" s="450"/>
      <c r="K1333" s="450"/>
      <c r="L1333" s="450"/>
      <c r="M1333" s="450"/>
      <c r="N1333" s="421"/>
      <c r="O1333" s="421"/>
      <c r="P1333" s="421"/>
      <c r="Q1333" s="421"/>
      <c r="V1333" s="456" t="e">
        <f>#REF!+D1333</f>
        <v>#REF!</v>
      </c>
    </row>
    <row r="1334" s="420" customFormat="1" ht="18.75" customHeight="1" spans="1:22">
      <c r="A1334" s="445" t="s">
        <v>2489</v>
      </c>
      <c r="B1334" s="452" t="s">
        <v>2490</v>
      </c>
      <c r="C1334" s="452"/>
      <c r="D1334" s="447">
        <v>0</v>
      </c>
      <c r="E1334" s="448"/>
      <c r="F1334" s="449"/>
      <c r="G1334" s="450"/>
      <c r="H1334" s="450"/>
      <c r="I1334" s="450"/>
      <c r="J1334" s="450"/>
      <c r="K1334" s="450"/>
      <c r="L1334" s="450"/>
      <c r="M1334" s="450"/>
      <c r="N1334" s="421"/>
      <c r="O1334" s="421"/>
      <c r="P1334" s="421"/>
      <c r="Q1334" s="421"/>
      <c r="V1334" s="456" t="e">
        <f>#REF!+D1334</f>
        <v>#REF!</v>
      </c>
    </row>
    <row r="1335" s="420" customFormat="1" ht="18.75" customHeight="1" spans="1:22">
      <c r="A1335" s="445" t="s">
        <v>2491</v>
      </c>
      <c r="B1335" s="446" t="s">
        <v>2492</v>
      </c>
      <c r="C1335" s="446"/>
      <c r="D1335" s="447">
        <v>0</v>
      </c>
      <c r="E1335" s="448"/>
      <c r="F1335" s="449"/>
      <c r="G1335" s="450"/>
      <c r="H1335" s="450"/>
      <c r="I1335" s="450"/>
      <c r="J1335" s="450"/>
      <c r="K1335" s="450"/>
      <c r="L1335" s="450"/>
      <c r="M1335" s="450"/>
      <c r="N1335" s="421"/>
      <c r="O1335" s="421"/>
      <c r="P1335" s="421"/>
      <c r="Q1335" s="421"/>
      <c r="V1335" s="456" t="e">
        <f>#REF!+D1335</f>
        <v>#REF!</v>
      </c>
    </row>
    <row r="1336" s="420" customFormat="1" ht="18.75" customHeight="1" spans="1:22">
      <c r="A1336" s="445" t="s">
        <v>2493</v>
      </c>
      <c r="B1336" s="451" t="s">
        <v>2494</v>
      </c>
      <c r="C1336" s="451"/>
      <c r="D1336" s="447">
        <v>0</v>
      </c>
      <c r="E1336" s="448"/>
      <c r="F1336" s="449"/>
      <c r="G1336" s="450"/>
      <c r="H1336" s="450"/>
      <c r="I1336" s="450"/>
      <c r="J1336" s="450"/>
      <c r="K1336" s="450"/>
      <c r="L1336" s="450"/>
      <c r="M1336" s="450"/>
      <c r="N1336" s="421"/>
      <c r="O1336" s="421"/>
      <c r="P1336" s="421"/>
      <c r="Q1336" s="421"/>
      <c r="V1336" s="456" t="e">
        <f>#REF!+D1336</f>
        <v>#REF!</v>
      </c>
    </row>
    <row r="1337" s="420" customFormat="1" ht="18.75" customHeight="1" spans="1:22">
      <c r="A1337" s="445" t="s">
        <v>2495</v>
      </c>
      <c r="B1337" s="452" t="s">
        <v>2496</v>
      </c>
      <c r="C1337" s="452"/>
      <c r="D1337" s="447">
        <v>0</v>
      </c>
      <c r="E1337" s="448"/>
      <c r="F1337" s="449"/>
      <c r="G1337" s="450"/>
      <c r="H1337" s="450"/>
      <c r="I1337" s="450"/>
      <c r="J1337" s="450"/>
      <c r="K1337" s="450"/>
      <c r="L1337" s="450"/>
      <c r="M1337" s="450"/>
      <c r="N1337" s="421"/>
      <c r="O1337" s="421"/>
      <c r="P1337" s="421"/>
      <c r="Q1337" s="421"/>
      <c r="V1337" s="456" t="e">
        <f>#REF!+D1337</f>
        <v>#REF!</v>
      </c>
    </row>
    <row r="1338" s="420" customFormat="1" ht="18.75" customHeight="1" spans="1:22">
      <c r="A1338" s="445" t="s">
        <v>2497</v>
      </c>
      <c r="B1338" s="452" t="s">
        <v>2498</v>
      </c>
      <c r="C1338" s="452"/>
      <c r="D1338" s="447">
        <v>0</v>
      </c>
      <c r="E1338" s="448"/>
      <c r="F1338" s="449"/>
      <c r="G1338" s="450"/>
      <c r="H1338" s="450"/>
      <c r="I1338" s="450"/>
      <c r="J1338" s="450"/>
      <c r="K1338" s="450"/>
      <c r="L1338" s="450"/>
      <c r="M1338" s="450"/>
      <c r="N1338" s="421"/>
      <c r="O1338" s="421"/>
      <c r="P1338" s="421"/>
      <c r="Q1338" s="421"/>
      <c r="V1338" s="456" t="e">
        <f>#REF!+D1338</f>
        <v>#REF!</v>
      </c>
    </row>
    <row r="1339" s="421" customFormat="1" ht="18.75" customHeight="1" spans="1:22">
      <c r="A1339" s="453" t="s">
        <v>2499</v>
      </c>
      <c r="B1339" s="416" t="s">
        <v>2500</v>
      </c>
      <c r="C1339" s="416"/>
      <c r="D1339" s="454">
        <v>0</v>
      </c>
      <c r="E1339" s="455"/>
      <c r="F1339" s="449"/>
      <c r="G1339" s="450"/>
      <c r="H1339" s="450"/>
      <c r="I1339" s="450"/>
      <c r="J1339" s="450"/>
      <c r="K1339" s="450"/>
      <c r="L1339" s="450"/>
      <c r="M1339" s="450"/>
      <c r="V1339" s="423" t="e">
        <f>#REF!+D1339</f>
        <v>#REF!</v>
      </c>
    </row>
    <row r="1340" s="421" customFormat="1" ht="18.75" customHeight="1" spans="1:22">
      <c r="A1340" s="453" t="s">
        <v>2501</v>
      </c>
      <c r="B1340" s="416" t="s">
        <v>2502</v>
      </c>
      <c r="C1340" s="416"/>
      <c r="D1340" s="454">
        <v>0</v>
      </c>
      <c r="E1340" s="455"/>
      <c r="F1340" s="449"/>
      <c r="G1340" s="450"/>
      <c r="H1340" s="450"/>
      <c r="I1340" s="450"/>
      <c r="J1340" s="450"/>
      <c r="K1340" s="450"/>
      <c r="L1340" s="450"/>
      <c r="M1340" s="450"/>
      <c r="V1340" s="423" t="e">
        <f>#REF!+D1340</f>
        <v>#REF!</v>
      </c>
    </row>
    <row r="1341" s="421" customFormat="1" ht="18.75" customHeight="1" spans="1:22">
      <c r="A1341" s="453" t="s">
        <v>2503</v>
      </c>
      <c r="B1341" s="416" t="s">
        <v>2504</v>
      </c>
      <c r="C1341" s="416"/>
      <c r="D1341" s="454">
        <v>0</v>
      </c>
      <c r="E1341" s="455"/>
      <c r="F1341" s="449"/>
      <c r="G1341" s="450"/>
      <c r="H1341" s="450"/>
      <c r="I1341" s="450"/>
      <c r="J1341" s="450"/>
      <c r="K1341" s="450"/>
      <c r="L1341" s="450"/>
      <c r="M1341" s="450"/>
      <c r="V1341" s="423" t="e">
        <f>#REF!+D1341</f>
        <v>#REF!</v>
      </c>
    </row>
    <row r="1342" s="420" customFormat="1" ht="18.75" customHeight="1" spans="1:22">
      <c r="A1342" s="445" t="s">
        <v>3008</v>
      </c>
      <c r="B1342" s="452" t="s">
        <v>2681</v>
      </c>
      <c r="C1342" s="452" t="s">
        <v>3009</v>
      </c>
      <c r="D1342" s="447">
        <v>552</v>
      </c>
      <c r="E1342" s="448"/>
      <c r="F1342" s="449"/>
      <c r="G1342" s="450"/>
      <c r="H1342" s="450"/>
      <c r="I1342" s="450"/>
      <c r="J1342" s="450"/>
      <c r="K1342" s="450">
        <v>552</v>
      </c>
      <c r="L1342" s="450"/>
      <c r="M1342" s="450"/>
      <c r="N1342" s="421"/>
      <c r="O1342" s="421"/>
      <c r="P1342" s="421"/>
      <c r="Q1342" s="421"/>
      <c r="V1342" s="456" t="e">
        <f>#REF!+D1342</f>
        <v>#REF!</v>
      </c>
    </row>
    <row r="1343" s="421" customFormat="1" ht="18.75" customHeight="1" spans="1:22">
      <c r="A1343" s="453" t="s">
        <v>3010</v>
      </c>
      <c r="B1343" s="416" t="s">
        <v>3011</v>
      </c>
      <c r="C1343" s="416"/>
      <c r="D1343" s="454">
        <v>17</v>
      </c>
      <c r="E1343" s="455"/>
      <c r="F1343" s="449"/>
      <c r="G1343" s="450"/>
      <c r="H1343" s="450"/>
      <c r="I1343" s="450"/>
      <c r="J1343" s="450"/>
      <c r="K1343" s="450">
        <v>17</v>
      </c>
      <c r="L1343" s="450"/>
      <c r="M1343" s="450"/>
      <c r="V1343" s="423" t="e">
        <f>#REF!+D1343</f>
        <v>#REF!</v>
      </c>
    </row>
    <row r="1344" s="420" customFormat="1" ht="18.75" customHeight="1" spans="1:22">
      <c r="A1344" s="445" t="s">
        <v>3012</v>
      </c>
      <c r="B1344" s="452" t="s">
        <v>95</v>
      </c>
      <c r="C1344" s="452"/>
      <c r="D1344" s="447">
        <v>0</v>
      </c>
      <c r="E1344" s="448"/>
      <c r="F1344" s="449"/>
      <c r="G1344" s="450"/>
      <c r="H1344" s="450"/>
      <c r="I1344" s="450"/>
      <c r="J1344" s="450"/>
      <c r="K1344" s="450"/>
      <c r="L1344" s="450"/>
      <c r="M1344" s="450"/>
      <c r="N1344" s="421"/>
      <c r="O1344" s="421"/>
      <c r="P1344" s="421"/>
      <c r="Q1344" s="421"/>
      <c r="V1344" s="456" t="e">
        <f>#REF!+D1344</f>
        <v>#REF!</v>
      </c>
    </row>
    <row r="1345" s="421" customFormat="1" ht="18.75" customHeight="1" spans="1:22">
      <c r="A1345" s="453" t="s">
        <v>3013</v>
      </c>
      <c r="B1345" s="416" t="s">
        <v>97</v>
      </c>
      <c r="C1345" s="416"/>
      <c r="D1345" s="454">
        <v>0</v>
      </c>
      <c r="E1345" s="455"/>
      <c r="F1345" s="449"/>
      <c r="G1345" s="450"/>
      <c r="H1345" s="450"/>
      <c r="I1345" s="450"/>
      <c r="J1345" s="450"/>
      <c r="K1345" s="450"/>
      <c r="L1345" s="450"/>
      <c r="M1345" s="450"/>
      <c r="V1345" s="423" t="e">
        <f>#REF!+D1345</f>
        <v>#REF!</v>
      </c>
    </row>
    <row r="1346" s="421" customFormat="1" ht="18.75" customHeight="1" spans="1:22">
      <c r="A1346" s="453" t="s">
        <v>3014</v>
      </c>
      <c r="B1346" s="416" t="s">
        <v>99</v>
      </c>
      <c r="C1346" s="416"/>
      <c r="D1346" s="454">
        <v>0</v>
      </c>
      <c r="E1346" s="455"/>
      <c r="F1346" s="449"/>
      <c r="G1346" s="450"/>
      <c r="H1346" s="450"/>
      <c r="I1346" s="450"/>
      <c r="J1346" s="450"/>
      <c r="K1346" s="450"/>
      <c r="L1346" s="450"/>
      <c r="M1346" s="450"/>
      <c r="V1346" s="423" t="e">
        <f>#REF!+D1346</f>
        <v>#REF!</v>
      </c>
    </row>
    <row r="1347" s="421" customFormat="1" ht="18.75" customHeight="1" spans="1:22">
      <c r="A1347" s="453" t="s">
        <v>3015</v>
      </c>
      <c r="B1347" s="416" t="s">
        <v>3016</v>
      </c>
      <c r="C1347" s="416"/>
      <c r="D1347" s="454">
        <v>0</v>
      </c>
      <c r="E1347" s="455"/>
      <c r="F1347" s="449"/>
      <c r="G1347" s="450"/>
      <c r="H1347" s="450"/>
      <c r="I1347" s="450"/>
      <c r="J1347" s="450"/>
      <c r="K1347" s="450"/>
      <c r="L1347" s="450"/>
      <c r="M1347" s="450"/>
      <c r="V1347" s="423" t="e">
        <f>#REF!+D1347</f>
        <v>#REF!</v>
      </c>
    </row>
    <row r="1348" s="421" customFormat="1" ht="18.75" customHeight="1" spans="1:22">
      <c r="A1348" s="453" t="s">
        <v>3017</v>
      </c>
      <c r="B1348" s="416" t="s">
        <v>2074</v>
      </c>
      <c r="C1348" s="416"/>
      <c r="D1348" s="454">
        <v>0</v>
      </c>
      <c r="E1348" s="455"/>
      <c r="F1348" s="449"/>
      <c r="G1348" s="450"/>
      <c r="H1348" s="450"/>
      <c r="I1348" s="450"/>
      <c r="J1348" s="450"/>
      <c r="K1348" s="450"/>
      <c r="L1348" s="450"/>
      <c r="M1348" s="450"/>
      <c r="V1348" s="423" t="e">
        <f>#REF!+D1348</f>
        <v>#REF!</v>
      </c>
    </row>
    <row r="1349" s="421" customFormat="1" ht="18.75" customHeight="1" spans="1:22">
      <c r="A1349" s="453" t="s">
        <v>3018</v>
      </c>
      <c r="B1349" s="416" t="s">
        <v>3019</v>
      </c>
      <c r="C1349" s="416" t="s">
        <v>2819</v>
      </c>
      <c r="D1349" s="454">
        <v>0</v>
      </c>
      <c r="E1349" s="455"/>
      <c r="F1349" s="449"/>
      <c r="G1349" s="450"/>
      <c r="H1349" s="450"/>
      <c r="I1349" s="450"/>
      <c r="J1349" s="450"/>
      <c r="K1349" s="450"/>
      <c r="L1349" s="450"/>
      <c r="M1349" s="450"/>
      <c r="V1349" s="423" t="e">
        <f>#REF!+D1349</f>
        <v>#REF!</v>
      </c>
    </row>
    <row r="1350" s="420" customFormat="1" ht="18.75" customHeight="1" spans="1:22">
      <c r="A1350" s="445" t="s">
        <v>3020</v>
      </c>
      <c r="B1350" s="452" t="s">
        <v>3021</v>
      </c>
      <c r="C1350" s="452"/>
      <c r="D1350" s="447">
        <v>0</v>
      </c>
      <c r="E1350" s="448"/>
      <c r="F1350" s="449"/>
      <c r="G1350" s="450"/>
      <c r="H1350" s="450"/>
      <c r="I1350" s="450"/>
      <c r="J1350" s="450"/>
      <c r="K1350" s="450"/>
      <c r="L1350" s="450"/>
      <c r="M1350" s="450"/>
      <c r="N1350" s="421"/>
      <c r="O1350" s="421"/>
      <c r="P1350" s="421"/>
      <c r="Q1350" s="421"/>
      <c r="V1350" s="456" t="e">
        <f>#REF!+D1350</f>
        <v>#REF!</v>
      </c>
    </row>
    <row r="1351" s="420" customFormat="1" ht="18.75" customHeight="1" spans="1:22">
      <c r="A1351" s="445" t="s">
        <v>3022</v>
      </c>
      <c r="B1351" s="451" t="s">
        <v>3023</v>
      </c>
      <c r="C1351" s="451"/>
      <c r="D1351" s="447">
        <v>0</v>
      </c>
      <c r="E1351" s="448"/>
      <c r="F1351" s="449"/>
      <c r="G1351" s="450"/>
      <c r="H1351" s="450"/>
      <c r="I1351" s="450"/>
      <c r="J1351" s="450"/>
      <c r="K1351" s="450"/>
      <c r="L1351" s="450"/>
      <c r="M1351" s="450"/>
      <c r="N1351" s="421"/>
      <c r="O1351" s="421"/>
      <c r="P1351" s="421"/>
      <c r="Q1351" s="421"/>
      <c r="V1351" s="456" t="e">
        <f>#REF!+D1351</f>
        <v>#REF!</v>
      </c>
    </row>
    <row r="1352" s="420" customFormat="1" ht="18.75" customHeight="1" spans="1:22">
      <c r="A1352" s="445" t="s">
        <v>3024</v>
      </c>
      <c r="B1352" s="452" t="s">
        <v>3025</v>
      </c>
      <c r="C1352" s="452"/>
      <c r="D1352" s="447">
        <v>0</v>
      </c>
      <c r="E1352" s="448"/>
      <c r="F1352" s="449"/>
      <c r="G1352" s="450"/>
      <c r="H1352" s="450"/>
      <c r="I1352" s="450"/>
      <c r="J1352" s="450"/>
      <c r="K1352" s="450"/>
      <c r="L1352" s="450"/>
      <c r="M1352" s="450"/>
      <c r="N1352" s="421"/>
      <c r="O1352" s="421"/>
      <c r="P1352" s="421"/>
      <c r="Q1352" s="421"/>
      <c r="V1352" s="456" t="e">
        <f>#REF!+D1352</f>
        <v>#REF!</v>
      </c>
    </row>
    <row r="1353" s="420" customFormat="1" ht="18.75" customHeight="1" spans="1:22">
      <c r="A1353" s="445" t="s">
        <v>3026</v>
      </c>
      <c r="B1353" s="452" t="s">
        <v>113</v>
      </c>
      <c r="C1353" s="452"/>
      <c r="D1353" s="447">
        <v>0</v>
      </c>
      <c r="E1353" s="448"/>
      <c r="F1353" s="449"/>
      <c r="G1353" s="450"/>
      <c r="H1353" s="450"/>
      <c r="I1353" s="450"/>
      <c r="J1353" s="450"/>
      <c r="K1353" s="450"/>
      <c r="L1353" s="450"/>
      <c r="M1353" s="450"/>
      <c r="N1353" s="421"/>
      <c r="O1353" s="421"/>
      <c r="P1353" s="421"/>
      <c r="Q1353" s="421"/>
      <c r="V1353" s="456" t="e">
        <f>#REF!+D1353</f>
        <v>#REF!</v>
      </c>
    </row>
    <row r="1354" s="421" customFormat="1" ht="18.75" customHeight="1" spans="1:22">
      <c r="A1354" s="453" t="s">
        <v>3027</v>
      </c>
      <c r="B1354" s="416" t="s">
        <v>3028</v>
      </c>
      <c r="C1354" s="416"/>
      <c r="D1354" s="454">
        <v>17</v>
      </c>
      <c r="E1354" s="455"/>
      <c r="F1354" s="449"/>
      <c r="G1354" s="450"/>
      <c r="H1354" s="450"/>
      <c r="I1354" s="450"/>
      <c r="J1354" s="450"/>
      <c r="K1354" s="450">
        <v>17</v>
      </c>
      <c r="L1354" s="450"/>
      <c r="M1354" s="450"/>
      <c r="V1354" s="423" t="e">
        <f>#REF!+D1354</f>
        <v>#REF!</v>
      </c>
    </row>
    <row r="1355" s="421" customFormat="1" ht="18.75" customHeight="1" spans="1:22">
      <c r="A1355" s="453" t="s">
        <v>3029</v>
      </c>
      <c r="B1355" s="416" t="s">
        <v>3030</v>
      </c>
      <c r="C1355" s="416" t="s">
        <v>3031</v>
      </c>
      <c r="D1355" s="454">
        <v>535</v>
      </c>
      <c r="E1355" s="455"/>
      <c r="F1355" s="449"/>
      <c r="G1355" s="450"/>
      <c r="H1355" s="450"/>
      <c r="I1355" s="450"/>
      <c r="J1355" s="450"/>
      <c r="K1355" s="450">
        <v>535</v>
      </c>
      <c r="L1355" s="450"/>
      <c r="M1355" s="450"/>
      <c r="V1355" s="423" t="e">
        <f>#REF!+D1355</f>
        <v>#REF!</v>
      </c>
    </row>
    <row r="1356" s="421" customFormat="1" ht="18.75" customHeight="1" spans="1:22">
      <c r="A1356" s="453" t="s">
        <v>3032</v>
      </c>
      <c r="B1356" s="416" t="s">
        <v>95</v>
      </c>
      <c r="C1356" s="416"/>
      <c r="D1356" s="454">
        <v>0</v>
      </c>
      <c r="E1356" s="455"/>
      <c r="F1356" s="449"/>
      <c r="G1356" s="450"/>
      <c r="H1356" s="450"/>
      <c r="I1356" s="450"/>
      <c r="J1356" s="450"/>
      <c r="K1356" s="450"/>
      <c r="L1356" s="450"/>
      <c r="M1356" s="450"/>
      <c r="V1356" s="423" t="e">
        <f>#REF!+D1356</f>
        <v>#REF!</v>
      </c>
    </row>
    <row r="1357" s="421" customFormat="1" ht="18.75" customHeight="1" spans="1:22">
      <c r="A1357" s="453" t="s">
        <v>3033</v>
      </c>
      <c r="B1357" s="416" t="s">
        <v>97</v>
      </c>
      <c r="C1357" s="416"/>
      <c r="D1357" s="454">
        <v>0</v>
      </c>
      <c r="E1357" s="455"/>
      <c r="F1357" s="449"/>
      <c r="G1357" s="450"/>
      <c r="H1357" s="450"/>
      <c r="I1357" s="450"/>
      <c r="J1357" s="450"/>
      <c r="K1357" s="450"/>
      <c r="L1357" s="450"/>
      <c r="M1357" s="450"/>
      <c r="V1357" s="423" t="e">
        <f>#REF!+D1357</f>
        <v>#REF!</v>
      </c>
    </row>
    <row r="1358" s="421" customFormat="1" ht="18.75" customHeight="1" spans="1:22">
      <c r="A1358" s="453" t="s">
        <v>3034</v>
      </c>
      <c r="B1358" s="416" t="s">
        <v>99</v>
      </c>
      <c r="C1358" s="416"/>
      <c r="D1358" s="454">
        <v>0</v>
      </c>
      <c r="E1358" s="455"/>
      <c r="F1358" s="449"/>
      <c r="G1358" s="450"/>
      <c r="H1358" s="450"/>
      <c r="I1358" s="450"/>
      <c r="J1358" s="450"/>
      <c r="K1358" s="450"/>
      <c r="L1358" s="450"/>
      <c r="M1358" s="450"/>
      <c r="V1358" s="423" t="e">
        <f>#REF!+D1358</f>
        <v>#REF!</v>
      </c>
    </row>
    <row r="1359" s="421" customFormat="1" ht="18.75" customHeight="1" spans="1:22">
      <c r="A1359" s="453" t="s">
        <v>3035</v>
      </c>
      <c r="B1359" s="416" t="s">
        <v>3036</v>
      </c>
      <c r="C1359" s="416"/>
      <c r="D1359" s="454">
        <v>0</v>
      </c>
      <c r="E1359" s="455"/>
      <c r="F1359" s="449"/>
      <c r="G1359" s="450"/>
      <c r="H1359" s="450"/>
      <c r="I1359" s="450"/>
      <c r="J1359" s="450"/>
      <c r="K1359" s="450"/>
      <c r="L1359" s="450"/>
      <c r="M1359" s="450"/>
      <c r="V1359" s="423" t="e">
        <f>#REF!+D1359</f>
        <v>#REF!</v>
      </c>
    </row>
    <row r="1360" s="421" customFormat="1" ht="18.75" customHeight="1" spans="1:22">
      <c r="A1360" s="453" t="s">
        <v>3037</v>
      </c>
      <c r="B1360" s="416" t="s">
        <v>3038</v>
      </c>
      <c r="C1360" s="416" t="s">
        <v>3031</v>
      </c>
      <c r="D1360" s="454">
        <v>535</v>
      </c>
      <c r="E1360" s="455"/>
      <c r="F1360" s="449"/>
      <c r="G1360" s="450"/>
      <c r="H1360" s="450"/>
      <c r="I1360" s="450"/>
      <c r="J1360" s="450"/>
      <c r="K1360" s="450">
        <v>535</v>
      </c>
      <c r="L1360" s="450"/>
      <c r="M1360" s="450"/>
      <c r="V1360" s="423" t="e">
        <f>#REF!+D1360</f>
        <v>#REF!</v>
      </c>
    </row>
    <row r="1361" s="421" customFormat="1" ht="18.75" customHeight="1" spans="1:22">
      <c r="A1361" s="453" t="s">
        <v>3039</v>
      </c>
      <c r="B1361" s="416" t="s">
        <v>3040</v>
      </c>
      <c r="C1361" s="416"/>
      <c r="D1361" s="454">
        <v>0</v>
      </c>
      <c r="E1361" s="455"/>
      <c r="F1361" s="449"/>
      <c r="G1361" s="450"/>
      <c r="H1361" s="450"/>
      <c r="I1361" s="450"/>
      <c r="J1361" s="450"/>
      <c r="K1361" s="450"/>
      <c r="L1361" s="450"/>
      <c r="M1361" s="450"/>
      <c r="V1361" s="423" t="e">
        <f>#REF!+D1361</f>
        <v>#REF!</v>
      </c>
    </row>
    <row r="1362" s="421" customFormat="1" ht="18.75" customHeight="1" spans="1:22">
      <c r="A1362" s="453" t="s">
        <v>3041</v>
      </c>
      <c r="B1362" s="416" t="s">
        <v>95</v>
      </c>
      <c r="C1362" s="416"/>
      <c r="D1362" s="454">
        <v>0</v>
      </c>
      <c r="E1362" s="455"/>
      <c r="F1362" s="449"/>
      <c r="G1362" s="450"/>
      <c r="H1362" s="450"/>
      <c r="I1362" s="450"/>
      <c r="J1362" s="450"/>
      <c r="K1362" s="450"/>
      <c r="L1362" s="450"/>
      <c r="M1362" s="450"/>
      <c r="V1362" s="423" t="e">
        <f>#REF!+D1362</f>
        <v>#REF!</v>
      </c>
    </row>
    <row r="1363" s="421" customFormat="1" ht="18.75" customHeight="1" spans="1:22">
      <c r="A1363" s="453" t="s">
        <v>3042</v>
      </c>
      <c r="B1363" s="416" t="s">
        <v>97</v>
      </c>
      <c r="C1363" s="416"/>
      <c r="D1363" s="454">
        <v>0</v>
      </c>
      <c r="E1363" s="455"/>
      <c r="F1363" s="449"/>
      <c r="G1363" s="450"/>
      <c r="H1363" s="450"/>
      <c r="I1363" s="450"/>
      <c r="J1363" s="450"/>
      <c r="K1363" s="450"/>
      <c r="L1363" s="450"/>
      <c r="M1363" s="450"/>
      <c r="V1363" s="423" t="e">
        <f>#REF!+D1363</f>
        <v>#REF!</v>
      </c>
    </row>
    <row r="1364" s="420" customFormat="1" ht="18.75" customHeight="1" spans="1:22">
      <c r="A1364" s="445" t="s">
        <v>3043</v>
      </c>
      <c r="B1364" s="452" t="s">
        <v>99</v>
      </c>
      <c r="C1364" s="452"/>
      <c r="D1364" s="447">
        <v>0</v>
      </c>
      <c r="E1364" s="448"/>
      <c r="F1364" s="449"/>
      <c r="G1364" s="450"/>
      <c r="H1364" s="450"/>
      <c r="I1364" s="450"/>
      <c r="J1364" s="450"/>
      <c r="K1364" s="450"/>
      <c r="L1364" s="450"/>
      <c r="M1364" s="450"/>
      <c r="N1364" s="421"/>
      <c r="O1364" s="421"/>
      <c r="P1364" s="421"/>
      <c r="Q1364" s="421"/>
      <c r="V1364" s="456" t="e">
        <f>#REF!+D1364</f>
        <v>#REF!</v>
      </c>
    </row>
    <row r="1365" s="421" customFormat="1" ht="18.75" customHeight="1" spans="1:22">
      <c r="A1365" s="453" t="s">
        <v>3044</v>
      </c>
      <c r="B1365" s="416" t="s">
        <v>3045</v>
      </c>
      <c r="C1365" s="416"/>
      <c r="D1365" s="454">
        <v>0</v>
      </c>
      <c r="E1365" s="455"/>
      <c r="F1365" s="449"/>
      <c r="G1365" s="450"/>
      <c r="H1365" s="450"/>
      <c r="I1365" s="450"/>
      <c r="J1365" s="450"/>
      <c r="K1365" s="450"/>
      <c r="L1365" s="450"/>
      <c r="M1365" s="450"/>
      <c r="V1365" s="423" t="e">
        <f>#REF!+D1365</f>
        <v>#REF!</v>
      </c>
    </row>
    <row r="1366" s="421" customFormat="1" ht="18.75" customHeight="1" spans="1:22">
      <c r="A1366" s="453" t="s">
        <v>3046</v>
      </c>
      <c r="B1366" s="416" t="s">
        <v>3047</v>
      </c>
      <c r="C1366" s="416"/>
      <c r="D1366" s="454">
        <v>0</v>
      </c>
      <c r="E1366" s="455"/>
      <c r="F1366" s="449"/>
      <c r="G1366" s="450"/>
      <c r="H1366" s="450"/>
      <c r="I1366" s="450"/>
      <c r="J1366" s="450"/>
      <c r="K1366" s="450"/>
      <c r="L1366" s="450"/>
      <c r="M1366" s="450"/>
      <c r="V1366" s="423" t="e">
        <f>#REF!+D1366</f>
        <v>#REF!</v>
      </c>
    </row>
    <row r="1367" s="421" customFormat="1" ht="18.75" customHeight="1" spans="1:22">
      <c r="A1367" s="453" t="s">
        <v>3048</v>
      </c>
      <c r="B1367" s="416" t="s">
        <v>3049</v>
      </c>
      <c r="C1367" s="416"/>
      <c r="D1367" s="454">
        <v>0</v>
      </c>
      <c r="E1367" s="455"/>
      <c r="F1367" s="449"/>
      <c r="G1367" s="450"/>
      <c r="H1367" s="450"/>
      <c r="I1367" s="450"/>
      <c r="J1367" s="450"/>
      <c r="K1367" s="450"/>
      <c r="L1367" s="450"/>
      <c r="M1367" s="450"/>
      <c r="V1367" s="423" t="e">
        <f>#REF!+D1367</f>
        <v>#REF!</v>
      </c>
    </row>
    <row r="1368" s="421" customFormat="1" ht="18.75" customHeight="1" spans="1:22">
      <c r="A1368" s="453" t="s">
        <v>3050</v>
      </c>
      <c r="B1368" s="416" t="s">
        <v>95</v>
      </c>
      <c r="C1368" s="416"/>
      <c r="D1368" s="454">
        <v>0</v>
      </c>
      <c r="E1368" s="455"/>
      <c r="F1368" s="449"/>
      <c r="G1368" s="450"/>
      <c r="H1368" s="450"/>
      <c r="I1368" s="450"/>
      <c r="J1368" s="450"/>
      <c r="K1368" s="450"/>
      <c r="L1368" s="450"/>
      <c r="M1368" s="450"/>
      <c r="V1368" s="423" t="e">
        <f>#REF!+D1368</f>
        <v>#REF!</v>
      </c>
    </row>
    <row r="1369" s="421" customFormat="1" ht="18.75" customHeight="1" spans="1:22">
      <c r="A1369" s="453" t="s">
        <v>3051</v>
      </c>
      <c r="B1369" s="416" t="s">
        <v>97</v>
      </c>
      <c r="C1369" s="416"/>
      <c r="D1369" s="454">
        <v>0</v>
      </c>
      <c r="E1369" s="455"/>
      <c r="F1369" s="449"/>
      <c r="G1369" s="450"/>
      <c r="H1369" s="450"/>
      <c r="I1369" s="450"/>
      <c r="J1369" s="450"/>
      <c r="K1369" s="450"/>
      <c r="L1369" s="450"/>
      <c r="M1369" s="450"/>
      <c r="V1369" s="423" t="e">
        <f>#REF!+D1369</f>
        <v>#REF!</v>
      </c>
    </row>
    <row r="1370" s="420" customFormat="1" ht="18.75" customHeight="1" spans="1:22">
      <c r="A1370" s="445" t="s">
        <v>3052</v>
      </c>
      <c r="B1370" s="451" t="s">
        <v>99</v>
      </c>
      <c r="C1370" s="451"/>
      <c r="D1370" s="447">
        <v>0</v>
      </c>
      <c r="E1370" s="448"/>
      <c r="F1370" s="449"/>
      <c r="G1370" s="450"/>
      <c r="H1370" s="450"/>
      <c r="I1370" s="450"/>
      <c r="J1370" s="450"/>
      <c r="K1370" s="450"/>
      <c r="L1370" s="450"/>
      <c r="M1370" s="450"/>
      <c r="N1370" s="421"/>
      <c r="O1370" s="421"/>
      <c r="P1370" s="421"/>
      <c r="Q1370" s="421"/>
      <c r="V1370" s="456" t="e">
        <f>#REF!+D1370</f>
        <v>#REF!</v>
      </c>
    </row>
    <row r="1371" s="421" customFormat="1" ht="18.75" customHeight="1" spans="1:22">
      <c r="A1371" s="453" t="s">
        <v>3053</v>
      </c>
      <c r="B1371" s="416" t="s">
        <v>3054</v>
      </c>
      <c r="C1371" s="416"/>
      <c r="D1371" s="454">
        <v>0</v>
      </c>
      <c r="E1371" s="455"/>
      <c r="F1371" s="449"/>
      <c r="G1371" s="450"/>
      <c r="H1371" s="450"/>
      <c r="I1371" s="450"/>
      <c r="J1371" s="450"/>
      <c r="K1371" s="450"/>
      <c r="L1371" s="450"/>
      <c r="M1371" s="450"/>
      <c r="V1371" s="423" t="e">
        <f>#REF!+D1371</f>
        <v>#REF!</v>
      </c>
    </row>
    <row r="1372" s="421" customFormat="1" ht="18.75" customHeight="1" spans="1:22">
      <c r="A1372" s="453" t="s">
        <v>3055</v>
      </c>
      <c r="B1372" s="416" t="s">
        <v>3056</v>
      </c>
      <c r="C1372" s="416"/>
      <c r="D1372" s="454">
        <v>0</v>
      </c>
      <c r="E1372" s="455"/>
      <c r="F1372" s="449"/>
      <c r="G1372" s="450"/>
      <c r="H1372" s="450"/>
      <c r="I1372" s="450"/>
      <c r="J1372" s="450"/>
      <c r="K1372" s="450"/>
      <c r="L1372" s="450"/>
      <c r="M1372" s="450"/>
      <c r="V1372" s="423" t="e">
        <f>#REF!+D1372</f>
        <v>#REF!</v>
      </c>
    </row>
    <row r="1373" s="421" customFormat="1" ht="18.75" customHeight="1" spans="1:22">
      <c r="A1373" s="453" t="s">
        <v>3057</v>
      </c>
      <c r="B1373" s="416" t="s">
        <v>113</v>
      </c>
      <c r="C1373" s="416"/>
      <c r="D1373" s="454">
        <v>0</v>
      </c>
      <c r="E1373" s="455"/>
      <c r="F1373" s="449"/>
      <c r="G1373" s="450"/>
      <c r="H1373" s="450"/>
      <c r="I1373" s="450"/>
      <c r="J1373" s="450"/>
      <c r="K1373" s="450"/>
      <c r="L1373" s="450"/>
      <c r="M1373" s="450"/>
      <c r="V1373" s="423" t="e">
        <f>#REF!+D1373</f>
        <v>#REF!</v>
      </c>
    </row>
    <row r="1374" s="421" customFormat="1" ht="18.75" customHeight="1" spans="1:22">
      <c r="A1374" s="453" t="s">
        <v>3058</v>
      </c>
      <c r="B1374" s="416" t="s">
        <v>3059</v>
      </c>
      <c r="C1374" s="416"/>
      <c r="D1374" s="454">
        <v>0</v>
      </c>
      <c r="E1374" s="455"/>
      <c r="F1374" s="449"/>
      <c r="G1374" s="450"/>
      <c r="H1374" s="450"/>
      <c r="I1374" s="450"/>
      <c r="J1374" s="450"/>
      <c r="K1374" s="450"/>
      <c r="L1374" s="450"/>
      <c r="M1374" s="450"/>
      <c r="V1374" s="423" t="e">
        <f>#REF!+D1374</f>
        <v>#REF!</v>
      </c>
    </row>
    <row r="1375" s="420" customFormat="1" ht="18.75" customHeight="1" spans="1:22">
      <c r="A1375" s="445" t="s">
        <v>3060</v>
      </c>
      <c r="B1375" s="452" t="s">
        <v>2321</v>
      </c>
      <c r="C1375" s="452"/>
      <c r="D1375" s="447">
        <v>0</v>
      </c>
      <c r="E1375" s="448"/>
      <c r="F1375" s="449"/>
      <c r="G1375" s="450"/>
      <c r="H1375" s="450"/>
      <c r="I1375" s="450"/>
      <c r="J1375" s="450"/>
      <c r="K1375" s="450"/>
      <c r="L1375" s="450"/>
      <c r="M1375" s="450"/>
      <c r="N1375" s="421"/>
      <c r="O1375" s="421"/>
      <c r="P1375" s="421"/>
      <c r="Q1375" s="421"/>
      <c r="V1375" s="456" t="e">
        <f>#REF!+D1375</f>
        <v>#REF!</v>
      </c>
    </row>
    <row r="1376" s="421" customFormat="1" ht="18.75" customHeight="1" spans="1:22">
      <c r="A1376" s="453" t="s">
        <v>3061</v>
      </c>
      <c r="B1376" s="416" t="s">
        <v>95</v>
      </c>
      <c r="C1376" s="416"/>
      <c r="D1376" s="454">
        <v>0</v>
      </c>
      <c r="E1376" s="455"/>
      <c r="F1376" s="449"/>
      <c r="G1376" s="450"/>
      <c r="H1376" s="450"/>
      <c r="I1376" s="450"/>
      <c r="J1376" s="450"/>
      <c r="K1376" s="450"/>
      <c r="L1376" s="450"/>
      <c r="M1376" s="450"/>
      <c r="V1376" s="423" t="e">
        <f>#REF!+D1376</f>
        <v>#REF!</v>
      </c>
    </row>
    <row r="1377" s="421" customFormat="1" ht="18.75" customHeight="1" spans="1:22">
      <c r="A1377" s="453" t="s">
        <v>3062</v>
      </c>
      <c r="B1377" s="416" t="s">
        <v>97</v>
      </c>
      <c r="C1377" s="416"/>
      <c r="D1377" s="454">
        <v>0</v>
      </c>
      <c r="E1377" s="455"/>
      <c r="F1377" s="449"/>
      <c r="G1377" s="450"/>
      <c r="H1377" s="450"/>
      <c r="I1377" s="450"/>
      <c r="J1377" s="450"/>
      <c r="K1377" s="450"/>
      <c r="L1377" s="450"/>
      <c r="M1377" s="450"/>
      <c r="V1377" s="423" t="e">
        <f>#REF!+D1377</f>
        <v>#REF!</v>
      </c>
    </row>
    <row r="1378" s="421" customFormat="1" ht="18.75" customHeight="1" spans="1:22">
      <c r="A1378" s="453" t="s">
        <v>3063</v>
      </c>
      <c r="B1378" s="416" t="s">
        <v>99</v>
      </c>
      <c r="C1378" s="416"/>
      <c r="D1378" s="454">
        <v>0</v>
      </c>
      <c r="E1378" s="455"/>
      <c r="F1378" s="449"/>
      <c r="G1378" s="450"/>
      <c r="H1378" s="450"/>
      <c r="I1378" s="450"/>
      <c r="J1378" s="450"/>
      <c r="K1378" s="450"/>
      <c r="L1378" s="450"/>
      <c r="M1378" s="450"/>
      <c r="V1378" s="423" t="e">
        <f>#REF!+D1378</f>
        <v>#REF!</v>
      </c>
    </row>
    <row r="1379" s="421" customFormat="1" ht="18.75" customHeight="1" spans="1:22">
      <c r="A1379" s="453" t="s">
        <v>3064</v>
      </c>
      <c r="B1379" s="416" t="s">
        <v>2326</v>
      </c>
      <c r="C1379" s="416"/>
      <c r="D1379" s="454">
        <v>0</v>
      </c>
      <c r="E1379" s="455"/>
      <c r="F1379" s="449"/>
      <c r="G1379" s="450"/>
      <c r="H1379" s="450"/>
      <c r="I1379" s="450"/>
      <c r="J1379" s="450"/>
      <c r="K1379" s="450"/>
      <c r="L1379" s="450"/>
      <c r="M1379" s="450"/>
      <c r="V1379" s="423" t="e">
        <f>#REF!+D1379</f>
        <v>#REF!</v>
      </c>
    </row>
    <row r="1380" s="421" customFormat="1" ht="18.75" customHeight="1" spans="1:22">
      <c r="A1380" s="453" t="s">
        <v>3065</v>
      </c>
      <c r="B1380" s="416" t="s">
        <v>2328</v>
      </c>
      <c r="C1380" s="416"/>
      <c r="D1380" s="454">
        <v>0</v>
      </c>
      <c r="E1380" s="455"/>
      <c r="F1380" s="449"/>
      <c r="G1380" s="450"/>
      <c r="H1380" s="450"/>
      <c r="I1380" s="450"/>
      <c r="J1380" s="450"/>
      <c r="K1380" s="450"/>
      <c r="L1380" s="450"/>
      <c r="M1380" s="450"/>
      <c r="V1380" s="423" t="e">
        <f>#REF!+D1380</f>
        <v>#REF!</v>
      </c>
    </row>
    <row r="1381" s="421" customFormat="1" ht="18.75" customHeight="1" spans="1:22">
      <c r="A1381" s="453" t="s">
        <v>3066</v>
      </c>
      <c r="B1381" s="416" t="s">
        <v>2330</v>
      </c>
      <c r="C1381" s="416"/>
      <c r="D1381" s="454">
        <v>0</v>
      </c>
      <c r="E1381" s="455"/>
      <c r="F1381" s="449"/>
      <c r="G1381" s="450"/>
      <c r="H1381" s="450"/>
      <c r="I1381" s="450"/>
      <c r="J1381" s="450"/>
      <c r="K1381" s="450"/>
      <c r="L1381" s="450"/>
      <c r="M1381" s="450"/>
      <c r="V1381" s="423" t="e">
        <f>#REF!+D1381</f>
        <v>#REF!</v>
      </c>
    </row>
    <row r="1382" s="421" customFormat="1" ht="18.75" customHeight="1" spans="1:22">
      <c r="A1382" s="453" t="s">
        <v>3067</v>
      </c>
      <c r="B1382" s="416" t="s">
        <v>2332</v>
      </c>
      <c r="C1382" s="416"/>
      <c r="D1382" s="454">
        <v>0</v>
      </c>
      <c r="E1382" s="455"/>
      <c r="F1382" s="449"/>
      <c r="G1382" s="450"/>
      <c r="H1382" s="450"/>
      <c r="I1382" s="450"/>
      <c r="J1382" s="450"/>
      <c r="K1382" s="450"/>
      <c r="L1382" s="450"/>
      <c r="M1382" s="450"/>
      <c r="V1382" s="423" t="e">
        <f>#REF!+D1382</f>
        <v>#REF!</v>
      </c>
    </row>
    <row r="1383" s="421" customFormat="1" ht="18.75" customHeight="1" spans="1:22">
      <c r="A1383" s="453" t="s">
        <v>3068</v>
      </c>
      <c r="B1383" s="416" t="s">
        <v>2334</v>
      </c>
      <c r="C1383" s="416"/>
      <c r="D1383" s="454">
        <v>0</v>
      </c>
      <c r="E1383" s="455"/>
      <c r="F1383" s="449"/>
      <c r="G1383" s="450"/>
      <c r="H1383" s="450"/>
      <c r="I1383" s="450"/>
      <c r="J1383" s="450"/>
      <c r="K1383" s="450"/>
      <c r="L1383" s="450"/>
      <c r="M1383" s="450"/>
      <c r="V1383" s="423" t="e">
        <f>#REF!+D1383</f>
        <v>#REF!</v>
      </c>
    </row>
    <row r="1384" s="421" customFormat="1" ht="18.75" customHeight="1" spans="1:22">
      <c r="A1384" s="453" t="s">
        <v>3069</v>
      </c>
      <c r="B1384" s="416" t="s">
        <v>2336</v>
      </c>
      <c r="C1384" s="416"/>
      <c r="D1384" s="454">
        <v>0</v>
      </c>
      <c r="E1384" s="455"/>
      <c r="F1384" s="449"/>
      <c r="G1384" s="450"/>
      <c r="H1384" s="450"/>
      <c r="I1384" s="450"/>
      <c r="J1384" s="450"/>
      <c r="K1384" s="450"/>
      <c r="L1384" s="450"/>
      <c r="M1384" s="450"/>
      <c r="V1384" s="423" t="e">
        <f>#REF!+D1384</f>
        <v>#REF!</v>
      </c>
    </row>
    <row r="1385" s="421" customFormat="1" ht="18.75" customHeight="1" spans="1:22">
      <c r="A1385" s="453" t="s">
        <v>3070</v>
      </c>
      <c r="B1385" s="416" t="s">
        <v>2338</v>
      </c>
      <c r="C1385" s="416"/>
      <c r="D1385" s="454">
        <v>0</v>
      </c>
      <c r="E1385" s="455"/>
      <c r="F1385" s="449"/>
      <c r="G1385" s="450"/>
      <c r="H1385" s="450"/>
      <c r="I1385" s="450"/>
      <c r="J1385" s="450"/>
      <c r="K1385" s="450"/>
      <c r="L1385" s="450"/>
      <c r="M1385" s="450"/>
      <c r="V1385" s="423" t="e">
        <f>#REF!+D1385</f>
        <v>#REF!</v>
      </c>
    </row>
    <row r="1386" s="421" customFormat="1" ht="18.75" customHeight="1" spans="1:22">
      <c r="A1386" s="453" t="s">
        <v>3071</v>
      </c>
      <c r="B1386" s="416" t="s">
        <v>2340</v>
      </c>
      <c r="C1386" s="416"/>
      <c r="D1386" s="454">
        <v>0</v>
      </c>
      <c r="E1386" s="455"/>
      <c r="F1386" s="449"/>
      <c r="G1386" s="450"/>
      <c r="H1386" s="450"/>
      <c r="I1386" s="450"/>
      <c r="J1386" s="450"/>
      <c r="K1386" s="450"/>
      <c r="L1386" s="450"/>
      <c r="M1386" s="450"/>
      <c r="V1386" s="423" t="e">
        <f>#REF!+D1386</f>
        <v>#REF!</v>
      </c>
    </row>
    <row r="1387" s="421" customFormat="1" ht="18.75" customHeight="1" spans="1:22">
      <c r="A1387" s="453" t="s">
        <v>3072</v>
      </c>
      <c r="B1387" s="416" t="s">
        <v>2342</v>
      </c>
      <c r="C1387" s="416"/>
      <c r="D1387" s="454">
        <v>0</v>
      </c>
      <c r="E1387" s="455"/>
      <c r="F1387" s="449"/>
      <c r="G1387" s="450"/>
      <c r="H1387" s="450"/>
      <c r="I1387" s="450"/>
      <c r="J1387" s="450"/>
      <c r="K1387" s="450"/>
      <c r="L1387" s="450"/>
      <c r="M1387" s="450"/>
      <c r="V1387" s="423" t="e">
        <f>#REF!+D1387</f>
        <v>#REF!</v>
      </c>
    </row>
    <row r="1388" s="421" customFormat="1" ht="18.75" customHeight="1" spans="1:22">
      <c r="A1388" s="453" t="s">
        <v>3073</v>
      </c>
      <c r="B1388" s="416" t="s">
        <v>3074</v>
      </c>
      <c r="C1388" s="416"/>
      <c r="D1388" s="454">
        <v>0</v>
      </c>
      <c r="E1388" s="455"/>
      <c r="F1388" s="449"/>
      <c r="G1388" s="450"/>
      <c r="H1388" s="450"/>
      <c r="I1388" s="450"/>
      <c r="J1388" s="450"/>
      <c r="K1388" s="450"/>
      <c r="L1388" s="450"/>
      <c r="M1388" s="450"/>
      <c r="V1388" s="423" t="e">
        <f>#REF!+D1388</f>
        <v>#REF!</v>
      </c>
    </row>
    <row r="1389" s="420" customFormat="1" ht="18.75" customHeight="1" spans="1:22">
      <c r="A1389" s="445" t="s">
        <v>3075</v>
      </c>
      <c r="B1389" s="446" t="s">
        <v>2256</v>
      </c>
      <c r="C1389" s="446"/>
      <c r="D1389" s="447">
        <v>0</v>
      </c>
      <c r="E1389" s="448"/>
      <c r="F1389" s="449"/>
      <c r="G1389" s="450"/>
      <c r="H1389" s="450"/>
      <c r="I1389" s="450"/>
      <c r="J1389" s="450"/>
      <c r="K1389" s="450"/>
      <c r="L1389" s="450"/>
      <c r="M1389" s="450"/>
      <c r="N1389" s="421"/>
      <c r="O1389" s="421"/>
      <c r="P1389" s="421"/>
      <c r="Q1389" s="421"/>
      <c r="V1389" s="456" t="e">
        <f>#REF!+D1389</f>
        <v>#REF!</v>
      </c>
    </row>
    <row r="1390" s="421" customFormat="1" ht="18.75" customHeight="1" spans="1:22">
      <c r="A1390" s="453" t="s">
        <v>3076</v>
      </c>
      <c r="B1390" s="416" t="s">
        <v>3077</v>
      </c>
      <c r="C1390" s="416"/>
      <c r="D1390" s="454">
        <v>0</v>
      </c>
      <c r="E1390" s="455"/>
      <c r="F1390" s="449"/>
      <c r="G1390" s="450"/>
      <c r="H1390" s="450"/>
      <c r="I1390" s="450"/>
      <c r="J1390" s="450"/>
      <c r="K1390" s="450"/>
      <c r="L1390" s="450"/>
      <c r="M1390" s="450"/>
      <c r="V1390" s="423" t="e">
        <f>#REF!+D1390</f>
        <v>#REF!</v>
      </c>
    </row>
    <row r="1391" s="420" customFormat="1" ht="18.75" customHeight="1" spans="1:22">
      <c r="A1391" s="445" t="s">
        <v>3078</v>
      </c>
      <c r="B1391" s="451" t="s">
        <v>3079</v>
      </c>
      <c r="C1391" s="451"/>
      <c r="D1391" s="447">
        <v>0</v>
      </c>
      <c r="E1391" s="448"/>
      <c r="F1391" s="449"/>
      <c r="G1391" s="450"/>
      <c r="H1391" s="450"/>
      <c r="I1391" s="450"/>
      <c r="J1391" s="450"/>
      <c r="K1391" s="450"/>
      <c r="L1391" s="450"/>
      <c r="M1391" s="450"/>
      <c r="N1391" s="421"/>
      <c r="O1391" s="421"/>
      <c r="P1391" s="421"/>
      <c r="Q1391" s="421"/>
      <c r="V1391" s="456" t="e">
        <f>#REF!+D1391</f>
        <v>#REF!</v>
      </c>
    </row>
    <row r="1392" s="420" customFormat="1" ht="18.75" customHeight="1" spans="1:22">
      <c r="A1392" s="445" t="s">
        <v>3080</v>
      </c>
      <c r="B1392" s="452" t="s">
        <v>3081</v>
      </c>
      <c r="C1392" s="452"/>
      <c r="D1392" s="447">
        <v>0</v>
      </c>
      <c r="E1392" s="448"/>
      <c r="F1392" s="449"/>
      <c r="G1392" s="450"/>
      <c r="H1392" s="450"/>
      <c r="I1392" s="450"/>
      <c r="J1392" s="450"/>
      <c r="K1392" s="450"/>
      <c r="L1392" s="450"/>
      <c r="M1392" s="450"/>
      <c r="N1392" s="421"/>
      <c r="O1392" s="421"/>
      <c r="P1392" s="421"/>
      <c r="Q1392" s="421"/>
      <c r="V1392" s="456" t="e">
        <f>#REF!+D1392</f>
        <v>#REF!</v>
      </c>
    </row>
    <row r="1393" s="420" customFormat="1" ht="18.75" customHeight="1" spans="1:22">
      <c r="A1393" s="457" t="s">
        <v>3082</v>
      </c>
      <c r="B1393" s="458" t="s">
        <v>1226</v>
      </c>
      <c r="C1393" s="458"/>
      <c r="D1393" s="447">
        <v>0</v>
      </c>
      <c r="E1393" s="448"/>
      <c r="F1393" s="449"/>
      <c r="G1393" s="450"/>
      <c r="H1393" s="450"/>
      <c r="I1393" s="450"/>
      <c r="J1393" s="450"/>
      <c r="K1393" s="450"/>
      <c r="L1393" s="450"/>
      <c r="M1393" s="450"/>
      <c r="N1393" s="421"/>
      <c r="O1393" s="421"/>
      <c r="P1393" s="421"/>
      <c r="Q1393" s="421"/>
      <c r="V1393" s="456" t="e">
        <f>#REF!+D1393</f>
        <v>#REF!</v>
      </c>
    </row>
    <row r="1394" s="420" customFormat="1" ht="18.75" customHeight="1" spans="1:22">
      <c r="A1394" s="457" t="s">
        <v>3083</v>
      </c>
      <c r="B1394" s="459" t="s">
        <v>1228</v>
      </c>
      <c r="C1394" s="459"/>
      <c r="D1394" s="447">
        <v>0</v>
      </c>
      <c r="E1394" s="448"/>
      <c r="F1394" s="449"/>
      <c r="G1394" s="450"/>
      <c r="H1394" s="450"/>
      <c r="I1394" s="450"/>
      <c r="J1394" s="450"/>
      <c r="K1394" s="450"/>
      <c r="L1394" s="450"/>
      <c r="M1394" s="450"/>
      <c r="N1394" s="421"/>
      <c r="O1394" s="421"/>
      <c r="P1394" s="421"/>
      <c r="Q1394" s="421"/>
      <c r="V1394" s="456" t="e">
        <f>#REF!+D1394</f>
        <v>#REF!</v>
      </c>
    </row>
    <row r="1395" s="420" customFormat="1" ht="18.75" customHeight="1" spans="1:22">
      <c r="A1395" s="457" t="s">
        <v>3084</v>
      </c>
      <c r="B1395" s="460" t="s">
        <v>3085</v>
      </c>
      <c r="C1395" s="460"/>
      <c r="D1395" s="447">
        <v>0</v>
      </c>
      <c r="E1395" s="448"/>
      <c r="F1395" s="449"/>
      <c r="G1395" s="450"/>
      <c r="H1395" s="450"/>
      <c r="I1395" s="450"/>
      <c r="J1395" s="450"/>
      <c r="K1395" s="450"/>
      <c r="L1395" s="450"/>
      <c r="M1395" s="450"/>
      <c r="N1395" s="421"/>
      <c r="O1395" s="421"/>
      <c r="P1395" s="421"/>
      <c r="Q1395" s="421"/>
      <c r="V1395" s="456" t="e">
        <f>#REF!+D1395</f>
        <v>#REF!</v>
      </c>
    </row>
    <row r="1396" s="421" customFormat="1" ht="18.75" customHeight="1" spans="1:22">
      <c r="A1396" s="461" t="s">
        <v>3086</v>
      </c>
      <c r="B1396" s="462" t="s">
        <v>1230</v>
      </c>
      <c r="C1396" s="462"/>
      <c r="D1396" s="454">
        <v>0</v>
      </c>
      <c r="E1396" s="455"/>
      <c r="F1396" s="449"/>
      <c r="G1396" s="450"/>
      <c r="H1396" s="450"/>
      <c r="I1396" s="450"/>
      <c r="J1396" s="450"/>
      <c r="K1396" s="450"/>
      <c r="L1396" s="450"/>
      <c r="M1396" s="450"/>
      <c r="V1396" s="423" t="e">
        <f>#REF!+D1396</f>
        <v>#REF!</v>
      </c>
    </row>
    <row r="1397" s="420" customFormat="1" ht="18.75" customHeight="1" spans="1:22">
      <c r="A1397" s="457" t="s">
        <v>3087</v>
      </c>
      <c r="B1397" s="460" t="s">
        <v>1232</v>
      </c>
      <c r="C1397" s="460"/>
      <c r="D1397" s="447">
        <v>0</v>
      </c>
      <c r="E1397" s="448"/>
      <c r="F1397" s="449"/>
      <c r="G1397" s="450"/>
      <c r="H1397" s="450"/>
      <c r="I1397" s="450"/>
      <c r="J1397" s="450"/>
      <c r="K1397" s="450"/>
      <c r="L1397" s="450"/>
      <c r="M1397" s="450"/>
      <c r="N1397" s="421"/>
      <c r="O1397" s="421"/>
      <c r="P1397" s="421"/>
      <c r="Q1397" s="421"/>
      <c r="V1397" s="456" t="e">
        <f>#REF!+D1397</f>
        <v>#REF!</v>
      </c>
    </row>
    <row r="1398" s="421" customFormat="1" ht="18.75" customHeight="1" spans="1:22">
      <c r="A1398" s="461" t="s">
        <v>3088</v>
      </c>
      <c r="B1398" s="462" t="s">
        <v>3089</v>
      </c>
      <c r="C1398" s="462"/>
      <c r="D1398" s="454">
        <v>0</v>
      </c>
      <c r="E1398" s="455"/>
      <c r="F1398" s="449"/>
      <c r="G1398" s="450"/>
      <c r="H1398" s="450"/>
      <c r="I1398" s="450"/>
      <c r="J1398" s="450"/>
      <c r="K1398" s="450"/>
      <c r="L1398" s="450"/>
      <c r="M1398" s="450"/>
      <c r="V1398" s="423" t="e">
        <f>#REF!+D1398</f>
        <v>#REF!</v>
      </c>
    </row>
    <row r="1399" s="421" customFormat="1" ht="18.75" customHeight="1" spans="1:22">
      <c r="A1399" s="461" t="s">
        <v>2505</v>
      </c>
      <c r="B1399" s="462" t="s">
        <v>70</v>
      </c>
      <c r="C1399" s="462"/>
      <c r="D1399" s="454">
        <v>508</v>
      </c>
      <c r="E1399" s="455"/>
      <c r="F1399" s="449"/>
      <c r="G1399" s="450"/>
      <c r="H1399" s="450"/>
      <c r="I1399" s="450"/>
      <c r="J1399" s="450"/>
      <c r="K1399" s="450">
        <v>508</v>
      </c>
      <c r="L1399" s="450"/>
      <c r="M1399" s="450"/>
      <c r="V1399" s="423"/>
    </row>
    <row r="1400" s="421" customFormat="1" ht="18.75" customHeight="1" spans="1:22">
      <c r="A1400" s="461" t="s">
        <v>2506</v>
      </c>
      <c r="B1400" s="462" t="s">
        <v>72</v>
      </c>
      <c r="C1400" s="462"/>
      <c r="D1400" s="454">
        <v>1483</v>
      </c>
      <c r="E1400" s="455"/>
      <c r="F1400" s="449"/>
      <c r="G1400" s="450"/>
      <c r="H1400" s="450"/>
      <c r="I1400" s="450"/>
      <c r="J1400" s="450"/>
      <c r="K1400" s="450"/>
      <c r="L1400" s="450"/>
      <c r="M1400" s="450"/>
      <c r="V1400" s="423"/>
    </row>
    <row r="1401" s="421" customFormat="1" ht="18.75" customHeight="1" spans="1:22">
      <c r="A1401" s="461" t="s">
        <v>2507</v>
      </c>
      <c r="B1401" s="462" t="s">
        <v>2508</v>
      </c>
      <c r="C1401" s="462"/>
      <c r="D1401" s="454">
        <v>0</v>
      </c>
      <c r="E1401" s="455"/>
      <c r="F1401" s="449"/>
      <c r="G1401" s="450"/>
      <c r="H1401" s="450"/>
      <c r="I1401" s="450"/>
      <c r="J1401" s="450"/>
      <c r="K1401" s="450"/>
      <c r="L1401" s="450"/>
      <c r="M1401" s="450"/>
      <c r="V1401" s="423"/>
    </row>
    <row r="1402" s="421" customFormat="1" ht="18.75" customHeight="1" spans="1:22">
      <c r="A1402" s="461" t="s">
        <v>2509</v>
      </c>
      <c r="B1402" s="462" t="s">
        <v>72</v>
      </c>
      <c r="C1402" s="462"/>
      <c r="D1402" s="454">
        <v>1483</v>
      </c>
      <c r="E1402" s="455"/>
      <c r="F1402" s="449"/>
      <c r="G1402" s="450"/>
      <c r="H1402" s="450"/>
      <c r="I1402" s="450"/>
      <c r="J1402" s="450"/>
      <c r="K1402" s="450">
        <v>1483</v>
      </c>
      <c r="L1402" s="450"/>
      <c r="M1402" s="450"/>
      <c r="V1402" s="423"/>
    </row>
    <row r="1403" s="421" customFormat="1" ht="18.75" customHeight="1" spans="1:22">
      <c r="A1403" s="461" t="s">
        <v>2510</v>
      </c>
      <c r="B1403" s="462" t="s">
        <v>72</v>
      </c>
      <c r="C1403" s="462"/>
      <c r="D1403" s="454">
        <v>1483</v>
      </c>
      <c r="E1403" s="455"/>
      <c r="F1403" s="449"/>
      <c r="G1403" s="450"/>
      <c r="H1403" s="450"/>
      <c r="I1403" s="450"/>
      <c r="J1403" s="450"/>
      <c r="K1403" s="450">
        <v>1483</v>
      </c>
      <c r="L1403" s="450"/>
      <c r="M1403" s="450"/>
      <c r="V1403" s="423"/>
    </row>
    <row r="1404" s="421" customFormat="1" ht="18.75" customHeight="1" spans="1:22">
      <c r="A1404" s="461" t="s">
        <v>2511</v>
      </c>
      <c r="B1404" s="462" t="s">
        <v>71</v>
      </c>
      <c r="C1404" s="462"/>
      <c r="D1404" s="454">
        <v>1217</v>
      </c>
      <c r="E1404" s="455"/>
      <c r="F1404" s="449"/>
      <c r="G1404" s="450"/>
      <c r="H1404" s="450"/>
      <c r="I1404" s="450"/>
      <c r="J1404" s="450"/>
      <c r="K1404" s="450"/>
      <c r="L1404" s="450"/>
      <c r="M1404" s="450"/>
      <c r="V1404" s="423"/>
    </row>
    <row r="1405" s="421" customFormat="1" ht="18.75" customHeight="1" spans="1:22">
      <c r="A1405" s="461" t="s">
        <v>3090</v>
      </c>
      <c r="B1405" s="462" t="s">
        <v>3091</v>
      </c>
      <c r="C1405" s="462"/>
      <c r="D1405" s="454">
        <v>0</v>
      </c>
      <c r="E1405" s="455"/>
      <c r="F1405" s="449"/>
      <c r="G1405" s="450"/>
      <c r="H1405" s="450"/>
      <c r="I1405" s="450"/>
      <c r="J1405" s="450"/>
      <c r="K1405" s="450"/>
      <c r="L1405" s="450"/>
      <c r="M1405" s="450"/>
      <c r="V1405" s="423"/>
    </row>
    <row r="1406" s="421" customFormat="1" ht="18.75" customHeight="1" spans="1:22">
      <c r="A1406" s="461" t="s">
        <v>3092</v>
      </c>
      <c r="B1406" s="462" t="s">
        <v>3093</v>
      </c>
      <c r="C1406" s="462"/>
      <c r="D1406" s="454">
        <v>0</v>
      </c>
      <c r="E1406" s="455"/>
      <c r="F1406" s="449"/>
      <c r="G1406" s="450"/>
      <c r="H1406" s="450"/>
      <c r="I1406" s="450"/>
      <c r="J1406" s="450"/>
      <c r="K1406" s="450"/>
      <c r="L1406" s="450"/>
      <c r="M1406" s="450"/>
      <c r="V1406" s="423"/>
    </row>
    <row r="1407" s="421" customFormat="1" ht="18.75" customHeight="1" spans="1:22">
      <c r="A1407" s="461" t="s">
        <v>2512</v>
      </c>
      <c r="B1407" s="462" t="s">
        <v>2513</v>
      </c>
      <c r="C1407" s="462">
        <v>1185</v>
      </c>
      <c r="D1407" s="454">
        <v>1217</v>
      </c>
      <c r="E1407" s="455"/>
      <c r="F1407" s="449"/>
      <c r="G1407" s="450"/>
      <c r="H1407" s="450"/>
      <c r="I1407" s="450"/>
      <c r="J1407" s="450"/>
      <c r="K1407" s="450">
        <v>1217</v>
      </c>
      <c r="L1407" s="450"/>
      <c r="M1407" s="450"/>
      <c r="V1407" s="423"/>
    </row>
    <row r="1408" s="421" customFormat="1" ht="18.75" customHeight="1" spans="1:22">
      <c r="A1408" s="461" t="s">
        <v>2514</v>
      </c>
      <c r="B1408" s="462" t="s">
        <v>2515</v>
      </c>
      <c r="C1408" s="462">
        <v>1185</v>
      </c>
      <c r="D1408" s="454">
        <v>1217</v>
      </c>
      <c r="E1408" s="455"/>
      <c r="F1408" s="449"/>
      <c r="G1408" s="450"/>
      <c r="H1408" s="450"/>
      <c r="I1408" s="450"/>
      <c r="J1408" s="450"/>
      <c r="K1408" s="450">
        <v>1217</v>
      </c>
      <c r="L1408" s="450"/>
      <c r="M1408" s="450"/>
      <c r="V1408" s="423"/>
    </row>
    <row r="1409" s="421" customFormat="1" ht="18.75" customHeight="1" spans="1:22">
      <c r="A1409" s="461" t="s">
        <v>2516</v>
      </c>
      <c r="B1409" s="462" t="s">
        <v>2517</v>
      </c>
      <c r="C1409" s="462"/>
      <c r="D1409" s="454">
        <v>0</v>
      </c>
      <c r="E1409" s="455"/>
      <c r="F1409" s="449"/>
      <c r="G1409" s="450"/>
      <c r="H1409" s="450"/>
      <c r="I1409" s="450"/>
      <c r="J1409" s="450"/>
      <c r="K1409" s="450"/>
      <c r="L1409" s="450"/>
      <c r="M1409" s="450"/>
      <c r="V1409" s="423"/>
    </row>
    <row r="1410" s="421" customFormat="1" ht="18.75" customHeight="1" spans="1:22">
      <c r="A1410" s="461" t="s">
        <v>2518</v>
      </c>
      <c r="B1410" s="462" t="s">
        <v>2519</v>
      </c>
      <c r="C1410" s="462"/>
      <c r="D1410" s="454">
        <v>0</v>
      </c>
      <c r="E1410" s="455"/>
      <c r="F1410" s="449"/>
      <c r="G1410" s="450"/>
      <c r="H1410" s="450"/>
      <c r="I1410" s="450"/>
      <c r="J1410" s="450"/>
      <c r="K1410" s="450"/>
      <c r="L1410" s="450"/>
      <c r="M1410" s="450"/>
      <c r="V1410" s="423"/>
    </row>
    <row r="1411" s="421" customFormat="1" ht="18.75" customHeight="1" spans="1:22">
      <c r="A1411" s="461" t="s">
        <v>2520</v>
      </c>
      <c r="B1411" s="462" t="s">
        <v>2521</v>
      </c>
      <c r="C1411" s="462"/>
      <c r="D1411" s="454">
        <v>0</v>
      </c>
      <c r="E1411" s="455"/>
      <c r="F1411" s="449"/>
      <c r="G1411" s="450"/>
      <c r="H1411" s="450"/>
      <c r="I1411" s="450"/>
      <c r="J1411" s="450"/>
      <c r="K1411" s="450"/>
      <c r="L1411" s="450"/>
      <c r="M1411" s="450"/>
      <c r="V1411" s="423"/>
    </row>
  </sheetData>
  <mergeCells count="5">
    <mergeCell ref="A2:D2"/>
    <mergeCell ref="F3:G3"/>
    <mergeCell ref="H3:I3"/>
    <mergeCell ref="J3:K3"/>
    <mergeCell ref="L3:M3"/>
  </mergeCells>
  <pageMargins left="0.707638888888889" right="0.707638888888889" top="0.747916666666667" bottom="0.747916666666667" header="0.313888888888889" footer="0.313888888888889"/>
  <pageSetup paperSize="9" scale="95" fitToHeight="104" orientation="portrait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Sheet1</vt:lpstr>
      <vt:lpstr>2018年收入</vt:lpstr>
      <vt:lpstr>2018年支出</vt:lpstr>
      <vt:lpstr>2018年支出明细（功能分类）</vt:lpstr>
      <vt:lpstr>2018年政府经济分类</vt:lpstr>
      <vt:lpstr>2018年三公经费</vt:lpstr>
      <vt:lpstr>2019年收入</vt:lpstr>
      <vt:lpstr>2019年支出</vt:lpstr>
      <vt:lpstr>2019年本级支出明细（功能分类）</vt:lpstr>
      <vt:lpstr>2019年基本支出表（政府经济分类）</vt:lpstr>
      <vt:lpstr>一般公共预算税收返还和转移支付表（项目）</vt:lpstr>
      <vt:lpstr>一般公共预算税收返还和转移支付（分地区）</vt:lpstr>
      <vt:lpstr>一般债务余额</vt:lpstr>
      <vt:lpstr>一般债务限额表</vt:lpstr>
      <vt:lpstr>2019年三公经费</vt:lpstr>
      <vt:lpstr>新增一般债券安排项目情况表</vt:lpstr>
      <vt:lpstr>2019年投资类项目</vt:lpstr>
      <vt:lpstr>-专项资金情况</vt:lpstr>
      <vt:lpstr>.2019基建支出</vt:lpstr>
      <vt:lpstr>2019市级基金收入</vt:lpstr>
      <vt:lpstr>2018基金支出</vt:lpstr>
      <vt:lpstr>2018基金支出明细</vt:lpstr>
      <vt:lpstr>2018年投资类项目</vt:lpstr>
      <vt:lpstr>2019年基金收入</vt:lpstr>
      <vt:lpstr>2019年基金支出</vt:lpstr>
      <vt:lpstr>2019市级基金支出明细</vt:lpstr>
      <vt:lpstr>基金2019年投资类项目</vt:lpstr>
      <vt:lpstr>新增专项债券安排项目情况表</vt:lpstr>
      <vt:lpstr>2019市级基建支出</vt:lpstr>
      <vt:lpstr>基金税收返还和转移支付</vt:lpstr>
      <vt:lpstr>专项债务余额</vt:lpstr>
      <vt:lpstr>专项债务限额</vt:lpstr>
      <vt:lpstr>2019全市国有资本收入预算</vt:lpstr>
      <vt:lpstr>2019年市级国有资本经营收支预算表</vt:lpstr>
      <vt:lpstr>2019年国有资本经营预算转移支付表</vt:lpstr>
      <vt:lpstr>2019年社保收入</vt:lpstr>
      <vt:lpstr>2019年社保支出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李祥兵</dc:creator>
  <cp:lastModifiedBy>Administrator</cp:lastModifiedBy>
  <dcterms:created xsi:type="dcterms:W3CDTF">2019-01-25T01:40:00Z</dcterms:created>
  <dcterms:modified xsi:type="dcterms:W3CDTF">2019-04-15T08:24:47Z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eadingLayout">
    <vt:bool>true</vt:bool>
  </property>
</Properties>
</file>